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<sst xmlns="http://schemas.openxmlformats.org/spreadsheetml/2006/main" count="455" uniqueCount="214">
  <si>
    <t>Rozpočet výdavkov</t>
  </si>
  <si>
    <t>01 02</t>
  </si>
  <si>
    <t xml:space="preserve">01 02 </t>
  </si>
  <si>
    <t>Odmeny a príspevky poslancom</t>
  </si>
  <si>
    <t>Členské RVC, ZMO, Malokar. partnerstvo</t>
  </si>
  <si>
    <t>02 01</t>
  </si>
  <si>
    <t>Knihy, noviny, časopisy</t>
  </si>
  <si>
    <t>02 02</t>
  </si>
  <si>
    <t>Propagácia, reklama, inzercia</t>
  </si>
  <si>
    <t>03 02</t>
  </si>
  <si>
    <t>Školenia, kurzy, semináre</t>
  </si>
  <si>
    <t>04 01</t>
  </si>
  <si>
    <t>111 3</t>
  </si>
  <si>
    <t>Tarifný plat - REGOB</t>
  </si>
  <si>
    <t>Všeobecný materiál</t>
  </si>
  <si>
    <t>04 02</t>
  </si>
  <si>
    <t xml:space="preserve">04 03 </t>
  </si>
  <si>
    <t>04 03</t>
  </si>
  <si>
    <t xml:space="preserve">04 04 </t>
  </si>
  <si>
    <t>04 04</t>
  </si>
  <si>
    <t>Energie</t>
  </si>
  <si>
    <t>Rutinná a štandardná údržba</t>
  </si>
  <si>
    <t>Poistné</t>
  </si>
  <si>
    <t>05 01</t>
  </si>
  <si>
    <t>Cestovné náhrady</t>
  </si>
  <si>
    <t xml:space="preserve"> 06 01</t>
  </si>
  <si>
    <t>06 01</t>
  </si>
  <si>
    <t>07 01</t>
  </si>
  <si>
    <t>08 01</t>
  </si>
  <si>
    <t>09 01</t>
  </si>
  <si>
    <t>Poistné na úrazové poistenie</t>
  </si>
  <si>
    <t>Reprezentačné</t>
  </si>
  <si>
    <t xml:space="preserve">10 01 </t>
  </si>
  <si>
    <t>10 02</t>
  </si>
  <si>
    <t>10 03</t>
  </si>
  <si>
    <t xml:space="preserve">11 01 </t>
  </si>
  <si>
    <t>11 01</t>
  </si>
  <si>
    <t xml:space="preserve"> </t>
  </si>
  <si>
    <t>12 01</t>
  </si>
  <si>
    <t>Osobný príplatok</t>
  </si>
  <si>
    <t>Odmeny</t>
  </si>
  <si>
    <t>Poistné do VŠZP</t>
  </si>
  <si>
    <t>Poistné na nemocenské poistenie</t>
  </si>
  <si>
    <t>Poistné na starobné poistenie</t>
  </si>
  <si>
    <t>Poistné na invalidné poistenie</t>
  </si>
  <si>
    <t>Poistenie v nezamestnanosti</t>
  </si>
  <si>
    <t>Poistenie do rezervného fondu</t>
  </si>
  <si>
    <t>Poštové a telekomunikačné služby</t>
  </si>
  <si>
    <t>Údržba výpočtovej techniky</t>
  </si>
  <si>
    <t>Údržba prevádzkových prístrojov</t>
  </si>
  <si>
    <t>Stravovanie</t>
  </si>
  <si>
    <t>Prídel do sociálneho fondu</t>
  </si>
  <si>
    <t>Kolkové známky</t>
  </si>
  <si>
    <t>Odstupné</t>
  </si>
  <si>
    <t>Spolu rozpočet</t>
  </si>
  <si>
    <t>Transfery na nem.dáv.</t>
  </si>
  <si>
    <t>Pokuty a penále</t>
  </si>
  <si>
    <t>04 05</t>
  </si>
  <si>
    <t>Elektrina vodárne</t>
  </si>
  <si>
    <t>Popl. za vodu</t>
  </si>
  <si>
    <t>Mzdy</t>
  </si>
  <si>
    <t>Príplatky</t>
  </si>
  <si>
    <t>Zdravotné poistenie</t>
  </si>
  <si>
    <t>Sociálne poistenie</t>
  </si>
  <si>
    <t>Materiál</t>
  </si>
  <si>
    <t>Popl. za frekvenciu</t>
  </si>
  <si>
    <t>Dohody</t>
  </si>
  <si>
    <t xml:space="preserve">04 05 </t>
  </si>
  <si>
    <t>Revízia has. prístroj.</t>
  </si>
  <si>
    <t>Preventivár PO</t>
  </si>
  <si>
    <t>Odmena skladníka CO</t>
  </si>
  <si>
    <t>06 03</t>
  </si>
  <si>
    <t>Údržb ciest</t>
  </si>
  <si>
    <t>Mzdy a odvody</t>
  </si>
  <si>
    <t xml:space="preserve">Materiál </t>
  </si>
  <si>
    <t>Predškolská výchova</t>
  </si>
  <si>
    <t>MŠ - originál.komp.</t>
  </si>
  <si>
    <t>Začiatok šk.roka</t>
  </si>
  <si>
    <t>MDD</t>
  </si>
  <si>
    <t>Oprava strechy</t>
  </si>
  <si>
    <t>Ptíspevok na činnosť</t>
  </si>
  <si>
    <t>Vývoz fekálií</t>
  </si>
  <si>
    <t>Revízie elektoinštal.</t>
  </si>
  <si>
    <t>Knihy</t>
  </si>
  <si>
    <t xml:space="preserve">  </t>
  </si>
  <si>
    <t>10 04</t>
  </si>
  <si>
    <t>Prokram : Vysielacie služby-káblová televízia</t>
  </si>
  <si>
    <t>Podprogram:  Kultúrny dom</t>
  </si>
  <si>
    <t>Podprogram:  Knižnica</t>
  </si>
  <si>
    <t>Podprogram: kultúrne podujatia</t>
  </si>
  <si>
    <t>Program: plánovanie, manažment</t>
  </si>
  <si>
    <t>Podprogram: Zasadnutia orgánov obce</t>
  </si>
  <si>
    <t>Program: Propagácia obce Naháč</t>
  </si>
  <si>
    <t>Podprogram:  Informovanosť verejnosti</t>
  </si>
  <si>
    <t>Podprogram: Propagácia</t>
  </si>
  <si>
    <t>Program: Interné služby</t>
  </si>
  <si>
    <t>Podprogram: Vzdelávanie</t>
  </si>
  <si>
    <t>Program: Služby občanom</t>
  </si>
  <si>
    <t>Podprogram: Evidencia</t>
  </si>
  <si>
    <t xml:space="preserve">Podprogram: Obecný rozhlas </t>
  </si>
  <si>
    <t>Údržba miestneho rozhlasu</t>
  </si>
  <si>
    <t>Podprogram: Cintorínské služby</t>
  </si>
  <si>
    <t>Podprogram: Zásobovanie vodou</t>
  </si>
  <si>
    <t>Program: Bezpečnosť</t>
  </si>
  <si>
    <t>Podprogram: Ochrana pred požiarmi</t>
  </si>
  <si>
    <t>Program: Odpadové hospodárstvo</t>
  </si>
  <si>
    <t>Podprogram: Zvoz a odvoz odpadu</t>
  </si>
  <si>
    <t>Podprogram: Čistička</t>
  </si>
  <si>
    <t>Program:Komunikácie</t>
  </si>
  <si>
    <t>Podprogram: Údržba miestnych komunikácií</t>
  </si>
  <si>
    <t>Program: Vzdelávanie</t>
  </si>
  <si>
    <t>Podprogram: Materská škola a školská jedáleň</t>
  </si>
  <si>
    <t>Program: Šport</t>
  </si>
  <si>
    <t>Podprogram: Futbalový štadión</t>
  </si>
  <si>
    <t>Program: kultúra</t>
  </si>
  <si>
    <t>Elektrina</t>
  </si>
  <si>
    <t xml:space="preserve">Údržba </t>
  </si>
  <si>
    <t>Konces. poplatky</t>
  </si>
  <si>
    <t>10 05</t>
  </si>
  <si>
    <t>Podprogram: Pamätný dom Juraja Fándlyho</t>
  </si>
  <si>
    <t>Údržba pam.domu</t>
  </si>
  <si>
    <t>Za sprevádzanie</t>
  </si>
  <si>
    <t>Program: Prostredie pre život</t>
  </si>
  <si>
    <t>Podprogram: Verejná zeleň</t>
  </si>
  <si>
    <t>Pohonné hmoty</t>
  </si>
  <si>
    <t>Opravy kosačiek</t>
  </si>
  <si>
    <t>Údržba ver. zelene</t>
  </si>
  <si>
    <t>11 02</t>
  </si>
  <si>
    <t>Podprogram: Verejné osvetlenie</t>
  </si>
  <si>
    <t>Údržba ver.osvetl.</t>
  </si>
  <si>
    <t>11 04</t>
  </si>
  <si>
    <t>Podprogram: Sravebné konanie</t>
  </si>
  <si>
    <t>Zdrav.poistenie</t>
  </si>
  <si>
    <t>Soc,poistenie</t>
  </si>
  <si>
    <t>Program: Sociálne služby</t>
  </si>
  <si>
    <t>Podprogram: Príspevky na činnosť</t>
  </si>
  <si>
    <t>Príspevok na činnosť</t>
  </si>
  <si>
    <t>12 03</t>
  </si>
  <si>
    <t>Podprogram: Starostlivosť o rodinu</t>
  </si>
  <si>
    <t>Náhrady</t>
  </si>
  <si>
    <t>Strava hm.núdza</t>
  </si>
  <si>
    <t>Ošatné</t>
  </si>
  <si>
    <t>Program: Administratíva</t>
  </si>
  <si>
    <t>13 01</t>
  </si>
  <si>
    <t>Podprogram: Agenda obecného úradu a obce</t>
  </si>
  <si>
    <t>Poistné do ostat. ZP</t>
  </si>
  <si>
    <t>Audit</t>
  </si>
  <si>
    <t>Poplatky bankové</t>
  </si>
  <si>
    <t>Provízia</t>
  </si>
  <si>
    <t>13 02</t>
  </si>
  <si>
    <t>Podprogram: Splatka úveru a úrokov z úveru</t>
  </si>
  <si>
    <t>Úroky z úveru</t>
  </si>
  <si>
    <t>Administácia úveru</t>
  </si>
  <si>
    <t>Splatky úveru</t>
  </si>
  <si>
    <t>03 03</t>
  </si>
  <si>
    <t xml:space="preserve"> 03 03</t>
  </si>
  <si>
    <t xml:space="preserve">Odmeny </t>
  </si>
  <si>
    <t>Zdrav. Poistenie</t>
  </si>
  <si>
    <t>Socialne poistenie</t>
  </si>
  <si>
    <t xml:space="preserve">Energie </t>
  </si>
  <si>
    <t>Občerstvenie</t>
  </si>
  <si>
    <t>Prepravné</t>
  </si>
  <si>
    <t>Strava</t>
  </si>
  <si>
    <t>Odmeny-komisia</t>
  </si>
  <si>
    <t>Podprogram: Údržba-čierne skládky</t>
  </si>
  <si>
    <t>Podprogrram: Voľby, referendá,SODB</t>
  </si>
  <si>
    <t>Poštovné</t>
  </si>
  <si>
    <t>Údržb vodovodu</t>
  </si>
  <si>
    <t>Čerpadlo</t>
  </si>
  <si>
    <t>2 04 05</t>
  </si>
  <si>
    <t>04 06</t>
  </si>
  <si>
    <r>
      <t xml:space="preserve"> </t>
    </r>
    <r>
      <rPr>
        <sz val="11"/>
        <rFont val="Calibri"/>
        <family val="2"/>
      </rPr>
      <t>04 06</t>
    </r>
  </si>
  <si>
    <t>Správa obecných bytov</t>
  </si>
  <si>
    <t>Opravy</t>
  </si>
  <si>
    <t>Smetné nádoby</t>
  </si>
  <si>
    <t>06 02</t>
  </si>
  <si>
    <t>Čistička výstavba</t>
  </si>
  <si>
    <t>Prípojka elektriny</t>
  </si>
  <si>
    <t>2 06 03</t>
  </si>
  <si>
    <t>10 01</t>
  </si>
  <si>
    <t>Kultúrne akcie</t>
  </si>
  <si>
    <t>Úrazové poistenie</t>
  </si>
  <si>
    <t>Oslavy-200 výročie</t>
  </si>
  <si>
    <t>Cestovné</t>
  </si>
  <si>
    <t>12 05</t>
  </si>
  <si>
    <t>Stretnutie s dôchodcov</t>
  </si>
  <si>
    <t xml:space="preserve"> Podprogram:stretnutie s dôchodcami </t>
  </si>
  <si>
    <t>Kreslo</t>
  </si>
  <si>
    <t>Náhrada škody-elektr.</t>
  </si>
  <si>
    <t>Daň z úrokov</t>
  </si>
  <si>
    <t>Práce s plošinou</t>
  </si>
  <si>
    <t>Odborná prehliadka</t>
  </si>
  <si>
    <t>Poplatok Pov.Váhu</t>
  </si>
  <si>
    <t>Likvidácia odpadov</t>
  </si>
  <si>
    <t>Likvidácia skládok</t>
  </si>
  <si>
    <t xml:space="preserve">Dvere </t>
  </si>
  <si>
    <t>Odvody</t>
  </si>
  <si>
    <t>Čistenie rigola</t>
  </si>
  <si>
    <t>Trezor</t>
  </si>
  <si>
    <t>Štúdie,expert.,posud.</t>
  </si>
  <si>
    <t>Splatenie pôžičky</t>
  </si>
  <si>
    <t>Všeobecné služby</t>
  </si>
  <si>
    <t>Kryt na katafalk</t>
  </si>
  <si>
    <t xml:space="preserve">Všeobec. služ.žumpa </t>
  </si>
  <si>
    <t>Kosačka</t>
  </si>
  <si>
    <t>Zariadenie KD</t>
  </si>
  <si>
    <t>Údržba okolia ČOV</t>
  </si>
  <si>
    <t xml:space="preserve">08 01 </t>
  </si>
  <si>
    <t>Oprava dvier a okna</t>
  </si>
  <si>
    <t>Odvody do poisťovní</t>
  </si>
  <si>
    <t>posudok pre soc.zar.</t>
  </si>
  <si>
    <t>v prípade schválenia posunu na spoločný úrad</t>
  </si>
  <si>
    <t xml:space="preserve">12 03 </t>
  </si>
  <si>
    <t>Mimoriad.prísp. Rodine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</si>
</sst>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16" borderId="1" applyNumberFormat="0" applyAlignment="0" applyProtection="0"/>
    <xf numFmtId="44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6" fillId="0" borderId="6" applyNumberFormat="0" applyFill="0" applyAlignment="0" applyProtection="0"/>
    <xf numFmtId="9" fontId="0" fillId="0" borderId="0" applyFont="0" applyFill="0" applyBorder="0" applyAlignment="0" applyProtection="0"/>
    <xf numFmtId="0" fontId="1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7" borderId="8" applyNumberFormat="0" applyAlignment="0" applyProtection="0"/>
    <xf numFmtId="0" fontId="8" fillId="19" borderId="8" applyNumberFormat="0" applyAlignment="0" applyProtection="0"/>
    <xf numFmtId="0" fontId="18" fillId="19" borderId="9" applyNumberFormat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3" fillId="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23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1" borderId="10" xfId="0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1" borderId="10" xfId="0" applyFont="1" applyFill="1" applyBorder="1" applyAlignment="1">
      <alignment/>
    </xf>
    <xf numFmtId="0" fontId="3" fillId="17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/>
    </xf>
    <xf numFmtId="0" fontId="4" fillId="17" borderId="10" xfId="0" applyFont="1" applyFill="1" applyBorder="1" applyAlignment="1">
      <alignment/>
    </xf>
    <xf numFmtId="0" fontId="5" fillId="17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0" fillId="23" borderId="10" xfId="0" applyFill="1" applyBorder="1" applyAlignment="1">
      <alignment horizontal="center"/>
    </xf>
    <xf numFmtId="0" fontId="1" fillId="23" borderId="10" xfId="0" applyFont="1" applyFill="1" applyBorder="1" applyAlignment="1">
      <alignment/>
    </xf>
    <xf numFmtId="0" fontId="0" fillId="23" borderId="10" xfId="0" applyFill="1" applyBorder="1" applyAlignment="1">
      <alignment/>
    </xf>
    <xf numFmtId="0" fontId="5" fillId="23" borderId="10" xfId="0" applyFont="1" applyFill="1" applyBorder="1" applyAlignment="1">
      <alignment/>
    </xf>
  </cellXfs>
  <cellStyles count="47">
    <cellStyle name="Normal" xfId="0"/>
    <cellStyle name="Currency [0]" xfId="15"/>
    <cellStyle name="20 % - zvýraznenie1" xfId="16"/>
    <cellStyle name="20 % - zvýraznenie2" xfId="17"/>
    <cellStyle name="20 % - zvýraznenie3" xfId="18"/>
    <cellStyle name="20 % - zvýraznenie4" xfId="19"/>
    <cellStyle name="20 % - zvýraznenie5" xfId="20"/>
    <cellStyle name="20 % - zvýraznenie6" xfId="21"/>
    <cellStyle name="40 % - zvýraznenie1" xfId="22"/>
    <cellStyle name="40 % - zvýraznenie2" xfId="23"/>
    <cellStyle name="40 % - zvýraznenie3" xfId="24"/>
    <cellStyle name="40 % - zvýraznenie4" xfId="25"/>
    <cellStyle name="40 % - zvýraznenie5" xfId="26"/>
    <cellStyle name="40 % - zvýraznenie6" xfId="27"/>
    <cellStyle name="60 % - zvýraznenie1" xfId="28"/>
    <cellStyle name="60 % - zvýraznenie2" xfId="29"/>
    <cellStyle name="60 % - zvýraznenie3" xfId="30"/>
    <cellStyle name="60 % - zvýraznenie4" xfId="31"/>
    <cellStyle name="60 % - zvýraznenie5" xfId="32"/>
    <cellStyle name="60 % - zvýraznenie6" xfId="33"/>
    <cellStyle name="Comma" xfId="34"/>
    <cellStyle name="Comma [0]" xfId="35"/>
    <cellStyle name="Dobrá" xfId="36"/>
    <cellStyle name="Kontrolná bunka" xfId="37"/>
    <cellStyle name="Currency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60"/>
  <sheetViews>
    <sheetView tabSelected="1" zoomScalePageLayoutView="0" workbookViewId="0" topLeftCell="A241">
      <selection activeCell="F130" sqref="F130"/>
    </sheetView>
  </sheetViews>
  <sheetFormatPr defaultColWidth="9.140625" defaultRowHeight="15"/>
  <cols>
    <col min="2" max="2" width="21.140625" style="0" customWidth="1"/>
    <col min="3" max="3" width="11.8515625" style="0" bestFit="1" customWidth="1"/>
  </cols>
  <sheetData>
    <row r="1" spans="1:9" ht="18.75">
      <c r="A1" s="1"/>
      <c r="B1" s="2" t="s">
        <v>0</v>
      </c>
      <c r="C1" s="3"/>
      <c r="D1" s="16"/>
      <c r="E1" s="16"/>
      <c r="F1" s="31"/>
      <c r="G1" s="6"/>
      <c r="H1" s="6"/>
      <c r="I1" s="6"/>
    </row>
    <row r="2" spans="1:9" ht="15">
      <c r="A2" s="3"/>
      <c r="B2" s="4"/>
      <c r="C2" s="1">
        <v>2010</v>
      </c>
      <c r="D2" s="28">
        <v>2011</v>
      </c>
      <c r="E2" s="30">
        <v>41153</v>
      </c>
      <c r="F2" s="22">
        <v>2013</v>
      </c>
      <c r="G2" s="1">
        <v>2014</v>
      </c>
      <c r="H2" s="1">
        <v>2015</v>
      </c>
      <c r="I2" s="10"/>
    </row>
    <row r="3" spans="1:10" ht="15">
      <c r="A3" s="34">
        <v>1</v>
      </c>
      <c r="B3" s="35" t="s">
        <v>90</v>
      </c>
      <c r="C3" s="35"/>
      <c r="D3" s="35"/>
      <c r="E3" s="35"/>
      <c r="F3" s="35"/>
      <c r="G3" s="35"/>
      <c r="H3" s="35"/>
      <c r="I3" s="18"/>
      <c r="J3" s="15"/>
    </row>
    <row r="4" spans="1:10" ht="15">
      <c r="A4" s="3" t="s">
        <v>1</v>
      </c>
      <c r="B4" s="4" t="s">
        <v>91</v>
      </c>
      <c r="C4" s="4"/>
      <c r="D4" s="17"/>
      <c r="E4" s="17"/>
      <c r="F4" s="23"/>
      <c r="G4" s="4"/>
      <c r="H4" s="4"/>
      <c r="I4" s="18"/>
      <c r="J4" s="15"/>
    </row>
    <row r="5" spans="1:10" ht="15">
      <c r="A5" s="3" t="s">
        <v>2</v>
      </c>
      <c r="B5" s="4" t="s">
        <v>3</v>
      </c>
      <c r="C5" s="4">
        <v>0</v>
      </c>
      <c r="D5" s="17">
        <v>683.96</v>
      </c>
      <c r="E5" s="17">
        <v>0</v>
      </c>
      <c r="F5" s="23">
        <v>600</v>
      </c>
      <c r="G5" s="4">
        <v>600</v>
      </c>
      <c r="H5" s="4">
        <v>600</v>
      </c>
      <c r="I5" s="18"/>
      <c r="J5" s="15"/>
    </row>
    <row r="6" spans="1:10" ht="15">
      <c r="A6" s="3" t="s">
        <v>37</v>
      </c>
      <c r="B6" s="4" t="s">
        <v>37</v>
      </c>
      <c r="C6" s="4"/>
      <c r="D6" s="17"/>
      <c r="E6" s="17"/>
      <c r="F6" s="23"/>
      <c r="G6" s="4"/>
      <c r="H6" s="4"/>
      <c r="I6" s="18"/>
      <c r="J6" s="15"/>
    </row>
    <row r="7" spans="1:10" ht="15">
      <c r="A7" s="3" t="s">
        <v>1</v>
      </c>
      <c r="B7" s="4" t="s">
        <v>4</v>
      </c>
      <c r="C7" s="4">
        <v>149.23</v>
      </c>
      <c r="D7" s="17">
        <v>154.92</v>
      </c>
      <c r="E7" s="17">
        <v>158.45</v>
      </c>
      <c r="F7" s="23">
        <v>160</v>
      </c>
      <c r="G7" s="4">
        <v>150</v>
      </c>
      <c r="H7" s="4">
        <v>160</v>
      </c>
      <c r="I7" s="18"/>
      <c r="J7" s="15"/>
    </row>
    <row r="8" spans="1:10" ht="15">
      <c r="A8" s="36"/>
      <c r="B8" s="37"/>
      <c r="C8" s="37">
        <f>SUM(C6:C7)</f>
        <v>149.23</v>
      </c>
      <c r="D8" s="37">
        <f>SUM(D4:D7)</f>
        <v>838.88</v>
      </c>
      <c r="E8" s="37">
        <f>SUM(E4:E7)</f>
        <v>158.45</v>
      </c>
      <c r="F8" s="37">
        <f>SUM(F4:F7)</f>
        <v>760</v>
      </c>
      <c r="G8" s="37">
        <f>SUM(F8)</f>
        <v>760</v>
      </c>
      <c r="H8" s="37">
        <f>SUM(H4:H7)</f>
        <v>760</v>
      </c>
      <c r="I8" s="18"/>
      <c r="J8" s="15"/>
    </row>
    <row r="9" spans="1:10" ht="15">
      <c r="A9" s="38"/>
      <c r="B9" s="39"/>
      <c r="C9" s="39">
        <f aca="true" t="shared" si="0" ref="C9:H9">SUM(C8)</f>
        <v>149.23</v>
      </c>
      <c r="D9" s="39">
        <f t="shared" si="0"/>
        <v>838.88</v>
      </c>
      <c r="E9" s="39">
        <f t="shared" si="0"/>
        <v>158.45</v>
      </c>
      <c r="F9" s="39">
        <f t="shared" si="0"/>
        <v>760</v>
      </c>
      <c r="G9" s="39">
        <f t="shared" si="0"/>
        <v>760</v>
      </c>
      <c r="H9" s="39">
        <f t="shared" si="0"/>
        <v>760</v>
      </c>
      <c r="I9" s="18"/>
      <c r="J9" s="15"/>
    </row>
    <row r="10" spans="1:10" ht="15">
      <c r="A10" s="34">
        <v>2</v>
      </c>
      <c r="B10" s="35" t="s">
        <v>92</v>
      </c>
      <c r="C10" s="35"/>
      <c r="D10" s="35"/>
      <c r="E10" s="35"/>
      <c r="F10" s="35"/>
      <c r="G10" s="35"/>
      <c r="H10" s="35"/>
      <c r="I10" s="18"/>
      <c r="J10" s="15"/>
    </row>
    <row r="11" spans="1:10" ht="15">
      <c r="A11" s="3" t="s">
        <v>5</v>
      </c>
      <c r="B11" s="4" t="s">
        <v>93</v>
      </c>
      <c r="C11" s="4"/>
      <c r="D11" s="17"/>
      <c r="E11" s="17"/>
      <c r="F11" s="23"/>
      <c r="G11" s="4"/>
      <c r="H11" s="4"/>
      <c r="I11" s="18"/>
      <c r="J11" s="15"/>
    </row>
    <row r="12" spans="1:10" ht="15">
      <c r="A12" s="3" t="s">
        <v>5</v>
      </c>
      <c r="B12" s="4" t="s">
        <v>6</v>
      </c>
      <c r="C12" s="4">
        <v>0</v>
      </c>
      <c r="D12" s="17">
        <v>0</v>
      </c>
      <c r="E12" s="17">
        <v>0</v>
      </c>
      <c r="F12" s="23">
        <v>10</v>
      </c>
      <c r="G12" s="4">
        <v>10</v>
      </c>
      <c r="H12" s="4">
        <v>10</v>
      </c>
      <c r="I12" s="18"/>
      <c r="J12" s="15"/>
    </row>
    <row r="13" spans="1:10" ht="15">
      <c r="A13" s="36"/>
      <c r="B13" s="37"/>
      <c r="C13" s="37">
        <f>SUM(C10:C12)</f>
        <v>0</v>
      </c>
      <c r="D13" s="37">
        <f>SUM(D10:D12)</f>
        <v>0</v>
      </c>
      <c r="E13" s="37">
        <f>SUM(E10:E12)</f>
        <v>0</v>
      </c>
      <c r="F13" s="37">
        <f>SUM(F12)</f>
        <v>10</v>
      </c>
      <c r="G13" s="37">
        <f>SUM(G12)</f>
        <v>10</v>
      </c>
      <c r="H13" s="37">
        <f>SUM(H12)</f>
        <v>10</v>
      </c>
      <c r="I13" s="18"/>
      <c r="J13" s="15"/>
    </row>
    <row r="14" spans="1:10" ht="15">
      <c r="A14" s="3" t="s">
        <v>7</v>
      </c>
      <c r="B14" s="4" t="s">
        <v>94</v>
      </c>
      <c r="C14" s="4"/>
      <c r="D14" s="17"/>
      <c r="E14" s="17"/>
      <c r="F14" s="23"/>
      <c r="G14" s="4"/>
      <c r="H14" s="4"/>
      <c r="I14" s="18"/>
      <c r="J14" s="15"/>
    </row>
    <row r="15" spans="1:10" ht="15">
      <c r="A15" s="3" t="s">
        <v>7</v>
      </c>
      <c r="B15" s="4" t="s">
        <v>8</v>
      </c>
      <c r="C15" s="4">
        <v>31.61</v>
      </c>
      <c r="D15" s="17">
        <v>45.88</v>
      </c>
      <c r="E15" s="17">
        <v>418.84</v>
      </c>
      <c r="F15" s="23">
        <v>150</v>
      </c>
      <c r="G15" s="4">
        <v>150</v>
      </c>
      <c r="H15" s="4">
        <v>150</v>
      </c>
      <c r="I15" s="18"/>
      <c r="J15" s="15"/>
    </row>
    <row r="16" spans="1:10" ht="15">
      <c r="A16" s="36" t="s">
        <v>37</v>
      </c>
      <c r="B16" s="37" t="s">
        <v>37</v>
      </c>
      <c r="C16" s="37">
        <v>31.61</v>
      </c>
      <c r="D16" s="37">
        <f>SUM(D14:D15)</f>
        <v>45.88</v>
      </c>
      <c r="E16" s="37">
        <f>SUM(E14:E15)</f>
        <v>418.84</v>
      </c>
      <c r="F16" s="37">
        <f>SUM(F15)</f>
        <v>150</v>
      </c>
      <c r="G16" s="37">
        <f>SUM(G15)</f>
        <v>150</v>
      </c>
      <c r="H16" s="37">
        <f>SUM(H15)</f>
        <v>150</v>
      </c>
      <c r="I16" s="18"/>
      <c r="J16" s="15"/>
    </row>
    <row r="17" spans="1:10" ht="15">
      <c r="A17" s="38"/>
      <c r="B17" s="39"/>
      <c r="C17" s="39">
        <f>SUM(C16,C13)</f>
        <v>31.61</v>
      </c>
      <c r="D17" s="39">
        <f>SUM(D16,D13)</f>
        <v>45.88</v>
      </c>
      <c r="E17" s="39">
        <f>SUM(E16,E13)</f>
        <v>418.84</v>
      </c>
      <c r="F17" s="39">
        <f>SUM(F16+F13)</f>
        <v>160</v>
      </c>
      <c r="G17" s="39">
        <f>SUM(G16+G13)</f>
        <v>160</v>
      </c>
      <c r="H17" s="39">
        <f>SUM(G17)</f>
        <v>160</v>
      </c>
      <c r="I17" s="18"/>
      <c r="J17" s="15"/>
    </row>
    <row r="18" spans="1:10" ht="15">
      <c r="A18" s="34">
        <v>3</v>
      </c>
      <c r="B18" s="35" t="s">
        <v>95</v>
      </c>
      <c r="C18" s="35"/>
      <c r="D18" s="35"/>
      <c r="E18" s="35"/>
      <c r="F18" s="35"/>
      <c r="G18" s="35"/>
      <c r="H18" s="35"/>
      <c r="I18" s="18"/>
      <c r="J18" s="15"/>
    </row>
    <row r="19" spans="1:10" ht="15">
      <c r="A19" s="3" t="s">
        <v>9</v>
      </c>
      <c r="B19" s="4" t="s">
        <v>96</v>
      </c>
      <c r="C19" s="4"/>
      <c r="D19" s="17"/>
      <c r="E19" s="17"/>
      <c r="F19" s="23"/>
      <c r="G19" s="4"/>
      <c r="H19" s="4"/>
      <c r="I19" s="18"/>
      <c r="J19" s="15"/>
    </row>
    <row r="20" spans="1:10" ht="15">
      <c r="A20" s="3" t="s">
        <v>9</v>
      </c>
      <c r="B20" s="4" t="s">
        <v>10</v>
      </c>
      <c r="C20" s="4">
        <v>724</v>
      </c>
      <c r="D20" s="17">
        <v>504.4</v>
      </c>
      <c r="E20" s="17">
        <v>230</v>
      </c>
      <c r="F20" s="23">
        <v>500</v>
      </c>
      <c r="G20" s="4">
        <v>500</v>
      </c>
      <c r="H20" s="4">
        <v>500</v>
      </c>
      <c r="I20" s="18"/>
      <c r="J20" s="15"/>
    </row>
    <row r="21" spans="1:10" ht="15">
      <c r="A21" s="36"/>
      <c r="B21" s="37"/>
      <c r="C21" s="37">
        <f>SUM(C18:C20)</f>
        <v>724</v>
      </c>
      <c r="D21" s="37">
        <f>SUM(D20)</f>
        <v>504.4</v>
      </c>
      <c r="E21" s="37">
        <f>SUM(E18:E20)</f>
        <v>230</v>
      </c>
      <c r="F21" s="37">
        <f>SUM(F20)</f>
        <v>500</v>
      </c>
      <c r="G21" s="37">
        <f>SUM(G20)</f>
        <v>500</v>
      </c>
      <c r="H21" s="37">
        <f>SUM(H20)</f>
        <v>500</v>
      </c>
      <c r="I21" s="18"/>
      <c r="J21" s="15"/>
    </row>
    <row r="22" spans="1:9" ht="15">
      <c r="A22" s="16" t="s">
        <v>154</v>
      </c>
      <c r="B22" s="17" t="s">
        <v>165</v>
      </c>
      <c r="C22" s="17"/>
      <c r="D22" s="17"/>
      <c r="E22" s="17"/>
      <c r="F22" s="23"/>
      <c r="G22" s="17">
        <v>1</v>
      </c>
      <c r="H22" s="17"/>
      <c r="I22" s="18"/>
    </row>
    <row r="23" spans="1:9" ht="15">
      <c r="A23" s="16" t="s">
        <v>154</v>
      </c>
      <c r="B23" s="17" t="s">
        <v>156</v>
      </c>
      <c r="C23" s="17">
        <v>268.73</v>
      </c>
      <c r="D23" s="17">
        <v>0</v>
      </c>
      <c r="E23" s="17">
        <v>0</v>
      </c>
      <c r="F23" s="23"/>
      <c r="G23" s="17"/>
      <c r="H23" s="17"/>
      <c r="I23" s="18"/>
    </row>
    <row r="24" spans="1:9" ht="15">
      <c r="A24" s="16" t="s">
        <v>154</v>
      </c>
      <c r="B24" s="17" t="s">
        <v>157</v>
      </c>
      <c r="C24" s="17">
        <v>26.88</v>
      </c>
      <c r="D24" s="17">
        <v>0</v>
      </c>
      <c r="E24" s="17">
        <v>0</v>
      </c>
      <c r="F24" s="23"/>
      <c r="G24" s="17"/>
      <c r="H24" s="17"/>
      <c r="I24" s="18"/>
    </row>
    <row r="25" spans="1:9" ht="15">
      <c r="A25" s="16" t="s">
        <v>155</v>
      </c>
      <c r="B25" s="17" t="s">
        <v>158</v>
      </c>
      <c r="C25" s="17">
        <v>67.79</v>
      </c>
      <c r="D25" s="17">
        <v>3.5</v>
      </c>
      <c r="E25" s="17">
        <v>2.74</v>
      </c>
      <c r="F25" s="23"/>
      <c r="G25" s="17"/>
      <c r="H25" s="17"/>
      <c r="I25" s="18"/>
    </row>
    <row r="26" spans="1:9" ht="15">
      <c r="A26" s="16" t="s">
        <v>154</v>
      </c>
      <c r="B26" s="17" t="s">
        <v>24</v>
      </c>
      <c r="C26" s="17">
        <v>16.96</v>
      </c>
      <c r="D26" s="17">
        <v>2.32</v>
      </c>
      <c r="E26" s="17">
        <v>10.8</v>
      </c>
      <c r="F26" s="23"/>
      <c r="G26" s="17"/>
      <c r="H26" s="17"/>
      <c r="I26" s="18"/>
    </row>
    <row r="27" spans="1:9" ht="15">
      <c r="A27" s="16" t="s">
        <v>154</v>
      </c>
      <c r="B27" s="17" t="s">
        <v>166</v>
      </c>
      <c r="C27" s="17"/>
      <c r="D27" s="17">
        <v>0.4</v>
      </c>
      <c r="E27" s="17">
        <v>0</v>
      </c>
      <c r="F27" s="23"/>
      <c r="G27" s="17"/>
      <c r="H27" s="17"/>
      <c r="I27" s="18"/>
    </row>
    <row r="28" spans="1:9" ht="15">
      <c r="A28" s="16" t="s">
        <v>154</v>
      </c>
      <c r="B28" s="17" t="s">
        <v>159</v>
      </c>
      <c r="C28" s="17">
        <v>30</v>
      </c>
      <c r="D28" s="17">
        <v>0</v>
      </c>
      <c r="E28" s="17">
        <v>15</v>
      </c>
      <c r="F28" s="23"/>
      <c r="G28" s="17"/>
      <c r="H28" s="17"/>
      <c r="I28" s="18"/>
    </row>
    <row r="29" spans="1:9" ht="15">
      <c r="A29" s="16" t="s">
        <v>154</v>
      </c>
      <c r="B29" s="17" t="s">
        <v>14</v>
      </c>
      <c r="C29" s="17">
        <v>57.44</v>
      </c>
      <c r="D29" s="17">
        <v>0</v>
      </c>
      <c r="E29" s="17">
        <v>20.75</v>
      </c>
      <c r="F29" s="23"/>
      <c r="G29" s="17"/>
      <c r="H29" s="17"/>
      <c r="I29" s="18"/>
    </row>
    <row r="30" spans="1:9" ht="15">
      <c r="A30" s="16" t="s">
        <v>154</v>
      </c>
      <c r="B30" s="17" t="s">
        <v>160</v>
      </c>
      <c r="C30" s="17">
        <v>36</v>
      </c>
      <c r="D30" s="17">
        <v>0</v>
      </c>
      <c r="E30" s="17">
        <v>14</v>
      </c>
      <c r="F30" s="23"/>
      <c r="G30" s="17"/>
      <c r="H30" s="17"/>
      <c r="I30" s="18"/>
    </row>
    <row r="31" spans="1:10" ht="15">
      <c r="A31" s="16" t="s">
        <v>154</v>
      </c>
      <c r="B31" s="17" t="s">
        <v>161</v>
      </c>
      <c r="C31" s="17">
        <v>39.1</v>
      </c>
      <c r="D31" s="17">
        <v>12.38</v>
      </c>
      <c r="E31" s="17">
        <v>25.48</v>
      </c>
      <c r="F31" s="23"/>
      <c r="G31" s="17"/>
      <c r="H31" s="17"/>
      <c r="I31" s="18"/>
      <c r="J31" s="15"/>
    </row>
    <row r="32" spans="1:9" ht="15">
      <c r="A32" s="16" t="s">
        <v>154</v>
      </c>
      <c r="B32" s="17" t="s">
        <v>162</v>
      </c>
      <c r="C32" s="17">
        <v>149.4</v>
      </c>
      <c r="D32" s="17">
        <v>0</v>
      </c>
      <c r="E32" s="17">
        <v>61.6</v>
      </c>
      <c r="F32" s="23"/>
      <c r="G32" s="17"/>
      <c r="H32" s="17"/>
      <c r="I32" s="18"/>
    </row>
    <row r="33" spans="1:9" ht="15">
      <c r="A33" s="16" t="s">
        <v>154</v>
      </c>
      <c r="B33" s="17" t="s">
        <v>163</v>
      </c>
      <c r="C33" s="17">
        <v>588.28</v>
      </c>
      <c r="D33" s="17">
        <v>0</v>
      </c>
      <c r="E33" s="17">
        <v>0</v>
      </c>
      <c r="F33" s="23"/>
      <c r="G33" s="17"/>
      <c r="H33" s="17"/>
      <c r="I33" s="18"/>
    </row>
    <row r="34" spans="1:9" ht="15">
      <c r="A34" s="16" t="s">
        <v>154</v>
      </c>
      <c r="B34" s="17" t="s">
        <v>66</v>
      </c>
      <c r="C34" s="17">
        <v>77.05</v>
      </c>
      <c r="D34" s="17">
        <v>436.4</v>
      </c>
      <c r="E34" s="17">
        <v>348.97</v>
      </c>
      <c r="F34" s="23"/>
      <c r="G34" s="17"/>
      <c r="H34" s="17"/>
      <c r="I34" s="18"/>
    </row>
    <row r="35" spans="1:9" s="15" customFormat="1" ht="15">
      <c r="A35" s="36"/>
      <c r="B35" s="37" t="s">
        <v>37</v>
      </c>
      <c r="C35" s="37">
        <f>SUM(C23:C34)</f>
        <v>1357.6299999999999</v>
      </c>
      <c r="D35" s="37">
        <f>SUM(D23:D34)</f>
        <v>455</v>
      </c>
      <c r="E35" s="37">
        <f>SUM(E22:E34)</f>
        <v>499.34000000000003</v>
      </c>
      <c r="F35" s="37">
        <v>0</v>
      </c>
      <c r="G35" s="37">
        <v>0</v>
      </c>
      <c r="H35" s="37">
        <v>0</v>
      </c>
      <c r="I35" s="18"/>
    </row>
    <row r="36" spans="1:9" s="15" customFormat="1" ht="15">
      <c r="A36" s="38"/>
      <c r="B36" s="39"/>
      <c r="C36" s="39">
        <f>SUM(C21,C35)</f>
        <v>2081.63</v>
      </c>
      <c r="D36" s="39">
        <f>SUM(D21,D35)</f>
        <v>959.4</v>
      </c>
      <c r="E36" s="39">
        <f>SUM(E21,E35)</f>
        <v>729.34</v>
      </c>
      <c r="F36" s="39">
        <f>SUM(F21:F35)</f>
        <v>500</v>
      </c>
      <c r="G36" s="39">
        <f>SUM(G21,G34)</f>
        <v>500</v>
      </c>
      <c r="H36" s="39">
        <f>SUM(H21:H34)</f>
        <v>500</v>
      </c>
      <c r="I36" s="18"/>
    </row>
    <row r="37" spans="1:9" ht="15">
      <c r="A37" s="34">
        <v>4</v>
      </c>
      <c r="B37" s="35" t="s">
        <v>97</v>
      </c>
      <c r="C37" s="35"/>
      <c r="D37" s="35"/>
      <c r="E37" s="35"/>
      <c r="F37" s="35"/>
      <c r="G37" s="35"/>
      <c r="H37" s="35"/>
      <c r="I37" s="18"/>
    </row>
    <row r="38" spans="1:9" ht="15">
      <c r="A38" s="3" t="s">
        <v>11</v>
      </c>
      <c r="B38" s="4" t="s">
        <v>98</v>
      </c>
      <c r="C38" s="4"/>
      <c r="D38" s="17"/>
      <c r="E38" s="17"/>
      <c r="F38" s="23"/>
      <c r="G38" s="4"/>
      <c r="H38" s="4"/>
      <c r="I38" s="18"/>
    </row>
    <row r="39" spans="1:9" ht="15">
      <c r="A39" s="3" t="s">
        <v>12</v>
      </c>
      <c r="B39" s="4" t="s">
        <v>13</v>
      </c>
      <c r="C39" s="4">
        <v>151.14</v>
      </c>
      <c r="D39" s="17">
        <v>150.15</v>
      </c>
      <c r="E39" s="17">
        <v>0</v>
      </c>
      <c r="F39" s="23">
        <v>150.15</v>
      </c>
      <c r="G39" s="4">
        <v>151.15</v>
      </c>
      <c r="H39" s="4">
        <v>151.15</v>
      </c>
      <c r="I39" s="18"/>
    </row>
    <row r="40" spans="1:9" ht="15">
      <c r="A40" s="36"/>
      <c r="B40" s="37"/>
      <c r="C40" s="37">
        <f>SUM(C38:C39)</f>
        <v>151.14</v>
      </c>
      <c r="D40" s="37">
        <f>SUM(D37:D39)</f>
        <v>150.15</v>
      </c>
      <c r="E40" s="37">
        <f>SUM(E37:E39)</f>
        <v>0</v>
      </c>
      <c r="F40" s="37">
        <f>SUM(F39)</f>
        <v>150.15</v>
      </c>
      <c r="G40" s="37">
        <f>SUM(G39)</f>
        <v>151.15</v>
      </c>
      <c r="H40" s="37">
        <f>SUM(H39)</f>
        <v>151.15</v>
      </c>
      <c r="I40" s="18"/>
    </row>
    <row r="41" spans="1:9" ht="15">
      <c r="A41" s="3" t="s">
        <v>15</v>
      </c>
      <c r="B41" s="4" t="s">
        <v>37</v>
      </c>
      <c r="C41" s="4"/>
      <c r="D41" s="17"/>
      <c r="E41" s="17"/>
      <c r="F41" s="23"/>
      <c r="G41" s="4"/>
      <c r="H41" s="4"/>
      <c r="I41" s="18"/>
    </row>
    <row r="42" spans="1:9" ht="15">
      <c r="A42" s="3" t="s">
        <v>15</v>
      </c>
      <c r="B42" s="4" t="s">
        <v>37</v>
      </c>
      <c r="C42" s="4">
        <v>0</v>
      </c>
      <c r="D42" s="17" t="s">
        <v>84</v>
      </c>
      <c r="E42" s="17" t="s">
        <v>37</v>
      </c>
      <c r="F42" s="23" t="s">
        <v>84</v>
      </c>
      <c r="G42" s="4" t="s">
        <v>37</v>
      </c>
      <c r="H42" s="4" t="s">
        <v>37</v>
      </c>
      <c r="I42" s="18"/>
    </row>
    <row r="43" spans="1:9" ht="15">
      <c r="A43" s="3" t="s">
        <v>15</v>
      </c>
      <c r="B43" s="4" t="s">
        <v>37</v>
      </c>
      <c r="C43" s="4">
        <v>0</v>
      </c>
      <c r="D43" s="17" t="s">
        <v>37</v>
      </c>
      <c r="E43" s="17" t="s">
        <v>37</v>
      </c>
      <c r="F43" s="23" t="s">
        <v>37</v>
      </c>
      <c r="G43" s="4" t="s">
        <v>37</v>
      </c>
      <c r="H43" s="4" t="s">
        <v>37</v>
      </c>
      <c r="I43" s="11"/>
    </row>
    <row r="44" spans="1:9" ht="15">
      <c r="A44" s="3" t="s">
        <v>15</v>
      </c>
      <c r="B44" s="4" t="s">
        <v>37</v>
      </c>
      <c r="C44" s="4">
        <v>0</v>
      </c>
      <c r="D44" s="17" t="s">
        <v>37</v>
      </c>
      <c r="E44" s="17" t="s">
        <v>37</v>
      </c>
      <c r="F44" s="23" t="s">
        <v>37</v>
      </c>
      <c r="G44" s="4"/>
      <c r="H44" s="4" t="s">
        <v>37</v>
      </c>
      <c r="I44" s="11"/>
    </row>
    <row r="45" spans="1:9" ht="15">
      <c r="A45" s="36"/>
      <c r="B45" s="37"/>
      <c r="C45" s="37">
        <f>SUM(C41:C44)</f>
        <v>0</v>
      </c>
      <c r="D45" s="37">
        <f>SUM(D41:D44)</f>
        <v>0</v>
      </c>
      <c r="E45" s="37">
        <f>SUM(E41:E44)</f>
        <v>0</v>
      </c>
      <c r="F45" s="37">
        <f>SUM(F41:F44)</f>
        <v>0</v>
      </c>
      <c r="G45" s="37">
        <f>SUM(G41:G44)</f>
        <v>0</v>
      </c>
      <c r="H45" s="37">
        <f>SUM(G45)</f>
        <v>0</v>
      </c>
      <c r="I45" s="18"/>
    </row>
    <row r="46" spans="1:9" ht="15">
      <c r="A46" s="3" t="s">
        <v>16</v>
      </c>
      <c r="B46" s="4" t="s">
        <v>99</v>
      </c>
      <c r="C46" s="4"/>
      <c r="D46" s="17"/>
      <c r="E46" s="17" t="s">
        <v>37</v>
      </c>
      <c r="F46" s="23"/>
      <c r="G46" s="4"/>
      <c r="H46" s="4"/>
      <c r="I46" s="18"/>
    </row>
    <row r="47" spans="1:9" ht="15">
      <c r="A47" s="3" t="s">
        <v>17</v>
      </c>
      <c r="B47" s="4" t="s">
        <v>37</v>
      </c>
      <c r="C47" s="4">
        <v>0</v>
      </c>
      <c r="D47" s="17" t="s">
        <v>37</v>
      </c>
      <c r="E47" s="17" t="s">
        <v>37</v>
      </c>
      <c r="F47" s="23" t="s">
        <v>37</v>
      </c>
      <c r="G47" s="4" t="s">
        <v>37</v>
      </c>
      <c r="H47" s="4" t="s">
        <v>37</v>
      </c>
      <c r="I47" s="18"/>
    </row>
    <row r="48" spans="1:9" ht="15">
      <c r="A48" s="3" t="s">
        <v>17</v>
      </c>
      <c r="B48" s="4" t="s">
        <v>37</v>
      </c>
      <c r="C48" s="4">
        <v>0</v>
      </c>
      <c r="D48" s="17" t="s">
        <v>37</v>
      </c>
      <c r="E48" s="17" t="s">
        <v>37</v>
      </c>
      <c r="F48" s="23" t="s">
        <v>37</v>
      </c>
      <c r="G48" s="4" t="s">
        <v>37</v>
      </c>
      <c r="H48" s="4" t="s">
        <v>37</v>
      </c>
      <c r="I48" s="18"/>
    </row>
    <row r="49" spans="1:9" ht="15">
      <c r="A49" s="3" t="s">
        <v>17</v>
      </c>
      <c r="B49" s="4" t="s">
        <v>100</v>
      </c>
      <c r="C49" s="4">
        <v>133.6</v>
      </c>
      <c r="D49" s="17">
        <v>155</v>
      </c>
      <c r="E49" s="17">
        <v>0</v>
      </c>
      <c r="F49" s="23">
        <v>200</v>
      </c>
      <c r="G49" s="4">
        <v>50</v>
      </c>
      <c r="H49" s="4">
        <v>50</v>
      </c>
      <c r="I49" s="18"/>
    </row>
    <row r="50" spans="1:9" ht="15">
      <c r="A50" s="3" t="s">
        <v>17</v>
      </c>
      <c r="B50" s="4"/>
      <c r="C50" s="4">
        <v>0</v>
      </c>
      <c r="D50" s="17" t="s">
        <v>37</v>
      </c>
      <c r="E50" s="17" t="s">
        <v>37</v>
      </c>
      <c r="F50" s="23" t="s">
        <v>37</v>
      </c>
      <c r="G50" s="4" t="s">
        <v>37</v>
      </c>
      <c r="H50" s="4" t="s">
        <v>37</v>
      </c>
      <c r="I50" s="18"/>
    </row>
    <row r="51" spans="1:9" ht="15">
      <c r="A51" s="36"/>
      <c r="B51" s="37"/>
      <c r="C51" s="37">
        <f>SUM(C47:C50)</f>
        <v>133.6</v>
      </c>
      <c r="D51" s="37">
        <f>SUM(D46:D50)</f>
        <v>155</v>
      </c>
      <c r="E51" s="37">
        <f>SUM(E46:E50)</f>
        <v>0</v>
      </c>
      <c r="F51" s="37">
        <f>SUM(F47:F50)</f>
        <v>200</v>
      </c>
      <c r="G51" s="37">
        <f>SUM(G47:G50)</f>
        <v>50</v>
      </c>
      <c r="H51" s="37">
        <f>SUM(H47:H50)</f>
        <v>50</v>
      </c>
      <c r="I51" s="18"/>
    </row>
    <row r="52" spans="1:9" ht="15">
      <c r="A52" s="3" t="s">
        <v>18</v>
      </c>
      <c r="B52" s="4" t="s">
        <v>101</v>
      </c>
      <c r="C52" s="4"/>
      <c r="D52" s="17"/>
      <c r="E52" s="17"/>
      <c r="F52" s="23"/>
      <c r="G52" s="4"/>
      <c r="H52" s="4"/>
      <c r="I52" s="18"/>
    </row>
    <row r="53" spans="1:9" ht="15">
      <c r="A53" s="7" t="s">
        <v>19</v>
      </c>
      <c r="B53" s="8" t="s">
        <v>190</v>
      </c>
      <c r="C53" s="8">
        <v>0</v>
      </c>
      <c r="D53" s="17">
        <v>0</v>
      </c>
      <c r="E53" s="17">
        <v>1047.1</v>
      </c>
      <c r="F53" s="23">
        <v>0</v>
      </c>
      <c r="G53" s="8" t="s">
        <v>37</v>
      </c>
      <c r="H53" s="8" t="s">
        <v>37</v>
      </c>
      <c r="I53" s="18"/>
    </row>
    <row r="54" spans="1:9" ht="15">
      <c r="A54" s="3" t="s">
        <v>19</v>
      </c>
      <c r="B54" s="4" t="s">
        <v>14</v>
      </c>
      <c r="C54" s="4">
        <v>114.94</v>
      </c>
      <c r="D54" s="17" t="s">
        <v>37</v>
      </c>
      <c r="E54" s="17">
        <v>851.41</v>
      </c>
      <c r="F54" s="23">
        <v>1500</v>
      </c>
      <c r="G54" s="4">
        <v>50</v>
      </c>
      <c r="H54" s="4">
        <v>50</v>
      </c>
      <c r="I54" s="18"/>
    </row>
    <row r="55" spans="1:9" ht="15">
      <c r="A55" s="3" t="s">
        <v>19</v>
      </c>
      <c r="B55" s="4" t="s">
        <v>21</v>
      </c>
      <c r="C55" s="4">
        <v>333.45</v>
      </c>
      <c r="D55" s="17">
        <v>300</v>
      </c>
      <c r="E55" s="17">
        <v>0</v>
      </c>
      <c r="F55" s="23">
        <v>100</v>
      </c>
      <c r="G55" s="4">
        <v>100</v>
      </c>
      <c r="H55" s="4">
        <v>100</v>
      </c>
      <c r="I55" s="18"/>
    </row>
    <row r="56" spans="1:9" ht="15">
      <c r="A56" s="3" t="s">
        <v>19</v>
      </c>
      <c r="B56" s="4" t="s">
        <v>22</v>
      </c>
      <c r="C56" s="4">
        <v>2.6</v>
      </c>
      <c r="D56" s="17">
        <v>3.6</v>
      </c>
      <c r="E56" s="17">
        <v>4.32</v>
      </c>
      <c r="F56" s="23" t="s">
        <v>37</v>
      </c>
      <c r="G56" s="4" t="s">
        <v>37</v>
      </c>
      <c r="H56" s="4" t="s">
        <v>37</v>
      </c>
      <c r="I56" s="18"/>
    </row>
    <row r="57" spans="1:9" ht="15">
      <c r="A57" s="3" t="s">
        <v>19</v>
      </c>
      <c r="B57" s="4" t="s">
        <v>66</v>
      </c>
      <c r="C57" s="4">
        <v>0</v>
      </c>
      <c r="D57" s="17">
        <v>150</v>
      </c>
      <c r="E57" s="17">
        <v>540</v>
      </c>
      <c r="F57" s="23">
        <v>50</v>
      </c>
      <c r="G57" s="4" t="s">
        <v>37</v>
      </c>
      <c r="H57" s="4" t="s">
        <v>37</v>
      </c>
      <c r="I57" s="18"/>
    </row>
    <row r="58" spans="1:9" ht="15">
      <c r="A58" s="3" t="s">
        <v>19</v>
      </c>
      <c r="B58" s="4" t="s">
        <v>202</v>
      </c>
      <c r="C58" s="4">
        <v>0</v>
      </c>
      <c r="D58" s="17">
        <v>0</v>
      </c>
      <c r="E58" s="17">
        <v>0</v>
      </c>
      <c r="F58" s="23">
        <v>800</v>
      </c>
      <c r="G58" s="4">
        <v>0</v>
      </c>
      <c r="H58" s="4">
        <v>0</v>
      </c>
      <c r="I58" s="18"/>
    </row>
    <row r="59" spans="1:9" ht="15">
      <c r="A59" s="36"/>
      <c r="B59" s="37"/>
      <c r="C59" s="37">
        <f>SUM(C53:C58)</f>
        <v>450.99</v>
      </c>
      <c r="D59" s="37">
        <f>SUM(D53:D58)</f>
        <v>453.6</v>
      </c>
      <c r="E59" s="37">
        <f>SUM(E53:E58)</f>
        <v>2442.83</v>
      </c>
      <c r="F59" s="37">
        <f>SUM(F53:F58)</f>
        <v>2450</v>
      </c>
      <c r="G59" s="37">
        <f>SUM(G53:G57)</f>
        <v>150</v>
      </c>
      <c r="H59" s="37">
        <f>SUM(H53:H57)</f>
        <v>150</v>
      </c>
      <c r="I59" s="18"/>
    </row>
    <row r="60" spans="1:9" s="9" customFormat="1" ht="15">
      <c r="A60" s="7" t="s">
        <v>57</v>
      </c>
      <c r="B60" s="8" t="s">
        <v>102</v>
      </c>
      <c r="C60" s="8"/>
      <c r="D60" s="17"/>
      <c r="E60" s="17"/>
      <c r="F60" s="23"/>
      <c r="G60" s="8"/>
      <c r="H60" s="8"/>
      <c r="I60" s="18"/>
    </row>
    <row r="61" spans="1:9" s="9" customFormat="1" ht="15">
      <c r="A61" s="7" t="s">
        <v>57</v>
      </c>
      <c r="B61" s="8" t="s">
        <v>58</v>
      </c>
      <c r="C61" s="8">
        <v>9938.81</v>
      </c>
      <c r="D61" s="17">
        <v>3824.45</v>
      </c>
      <c r="E61" s="17">
        <v>6829.01</v>
      </c>
      <c r="F61" s="23"/>
      <c r="G61" s="8"/>
      <c r="H61" s="8"/>
      <c r="I61" s="18"/>
    </row>
    <row r="62" spans="1:9" s="9" customFormat="1" ht="15">
      <c r="A62" s="7" t="s">
        <v>57</v>
      </c>
      <c r="B62" s="8" t="s">
        <v>59</v>
      </c>
      <c r="C62" s="8">
        <v>10525.43</v>
      </c>
      <c r="D62" s="17">
        <v>3596.82</v>
      </c>
      <c r="E62" s="17">
        <v>10652.76</v>
      </c>
      <c r="F62" s="23"/>
      <c r="G62" s="8"/>
      <c r="H62" s="8"/>
      <c r="I62" s="12"/>
    </row>
    <row r="63" spans="1:9" s="9" customFormat="1" ht="15">
      <c r="A63" s="7" t="s">
        <v>57</v>
      </c>
      <c r="B63" s="8" t="s">
        <v>60</v>
      </c>
      <c r="C63" s="8">
        <v>1906.03</v>
      </c>
      <c r="D63" s="17">
        <v>1778.77</v>
      </c>
      <c r="E63" s="17">
        <v>1185.12</v>
      </c>
      <c r="F63" s="23" t="s">
        <v>37</v>
      </c>
      <c r="G63" s="8"/>
      <c r="H63" s="8"/>
      <c r="I63" s="12"/>
    </row>
    <row r="64" spans="1:9" s="9" customFormat="1" ht="15">
      <c r="A64" s="7" t="s">
        <v>67</v>
      </c>
      <c r="B64" s="8" t="s">
        <v>61</v>
      </c>
      <c r="C64" s="8">
        <v>312.04</v>
      </c>
      <c r="D64" s="17">
        <v>339.26</v>
      </c>
      <c r="E64" s="17">
        <v>226.91</v>
      </c>
      <c r="F64" s="23" t="s">
        <v>37</v>
      </c>
      <c r="G64" s="8"/>
      <c r="H64" s="8"/>
      <c r="I64" s="12"/>
    </row>
    <row r="65" spans="1:9" s="9" customFormat="1" ht="15">
      <c r="A65" s="7" t="s">
        <v>57</v>
      </c>
      <c r="B65" s="8" t="s">
        <v>40</v>
      </c>
      <c r="C65" s="8">
        <v>0</v>
      </c>
      <c r="D65" s="17">
        <v>150</v>
      </c>
      <c r="E65" s="17">
        <v>0</v>
      </c>
      <c r="F65" s="23"/>
      <c r="G65" s="8"/>
      <c r="H65" s="8"/>
      <c r="I65" s="12"/>
    </row>
    <row r="66" spans="1:9" s="9" customFormat="1" ht="15">
      <c r="A66" s="7" t="s">
        <v>57</v>
      </c>
      <c r="B66" s="8" t="s">
        <v>62</v>
      </c>
      <c r="C66" s="8">
        <v>201.21</v>
      </c>
      <c r="D66" s="17">
        <v>226.8</v>
      </c>
      <c r="E66" s="17">
        <v>141.2</v>
      </c>
      <c r="F66" s="23"/>
      <c r="G66" s="8"/>
      <c r="H66" s="8"/>
      <c r="I66" s="12"/>
    </row>
    <row r="67" spans="1:9" s="9" customFormat="1" ht="15">
      <c r="A67" s="7" t="s">
        <v>57</v>
      </c>
      <c r="B67" s="8" t="s">
        <v>63</v>
      </c>
      <c r="C67" s="8">
        <v>443.1</v>
      </c>
      <c r="D67" s="17">
        <v>478.13</v>
      </c>
      <c r="E67" s="17">
        <v>300.54</v>
      </c>
      <c r="F67" s="23"/>
      <c r="G67" s="8"/>
      <c r="H67" s="8"/>
      <c r="I67" s="12"/>
    </row>
    <row r="68" spans="1:9" s="9" customFormat="1" ht="15">
      <c r="A68" s="7" t="s">
        <v>57</v>
      </c>
      <c r="B68" s="8" t="s">
        <v>64</v>
      </c>
      <c r="C68" s="8">
        <v>376.87</v>
      </c>
      <c r="D68" s="17">
        <v>144.25</v>
      </c>
      <c r="E68" s="17">
        <v>985.19</v>
      </c>
      <c r="F68" s="23"/>
      <c r="G68" s="8"/>
      <c r="H68" s="8"/>
      <c r="I68" s="12"/>
    </row>
    <row r="69" spans="1:9" s="9" customFormat="1" ht="15">
      <c r="A69" s="7" t="s">
        <v>57</v>
      </c>
      <c r="B69" s="8" t="s">
        <v>167</v>
      </c>
      <c r="C69" s="8">
        <v>0</v>
      </c>
      <c r="D69" s="17">
        <v>10046.23</v>
      </c>
      <c r="E69" s="17">
        <v>1432.1</v>
      </c>
      <c r="F69" s="23"/>
      <c r="G69" s="8"/>
      <c r="H69" s="8"/>
      <c r="I69" s="12"/>
    </row>
    <row r="70" spans="1:9" s="9" customFormat="1" ht="15">
      <c r="A70" s="7" t="s">
        <v>57</v>
      </c>
      <c r="B70" s="8" t="s">
        <v>65</v>
      </c>
      <c r="C70" s="8">
        <v>1592.6</v>
      </c>
      <c r="D70" s="17">
        <v>0</v>
      </c>
      <c r="E70" s="17">
        <v>0</v>
      </c>
      <c r="F70" s="23"/>
      <c r="G70" s="8"/>
      <c r="H70" s="8"/>
      <c r="I70" s="12"/>
    </row>
    <row r="71" spans="1:9" s="9" customFormat="1" ht="15">
      <c r="A71" s="7" t="s">
        <v>57</v>
      </c>
      <c r="B71" s="8" t="s">
        <v>191</v>
      </c>
      <c r="C71" s="8">
        <v>0</v>
      </c>
      <c r="D71" s="17">
        <v>0</v>
      </c>
      <c r="E71" s="17">
        <v>25</v>
      </c>
      <c r="F71" s="23"/>
      <c r="G71" s="8"/>
      <c r="H71" s="8"/>
      <c r="I71" s="12"/>
    </row>
    <row r="72" spans="1:9" s="9" customFormat="1" ht="15">
      <c r="A72" s="7" t="s">
        <v>57</v>
      </c>
      <c r="B72" s="8" t="s">
        <v>192</v>
      </c>
      <c r="C72" s="8">
        <v>0</v>
      </c>
      <c r="D72" s="17">
        <v>0</v>
      </c>
      <c r="E72" s="17">
        <v>1236</v>
      </c>
      <c r="F72" s="23"/>
      <c r="G72" s="8"/>
      <c r="H72" s="8"/>
      <c r="I72" s="12"/>
    </row>
    <row r="73" spans="1:9" s="9" customFormat="1" ht="15">
      <c r="A73" s="7" t="s">
        <v>57</v>
      </c>
      <c r="B73" s="8" t="s">
        <v>66</v>
      </c>
      <c r="C73" s="8">
        <v>370</v>
      </c>
      <c r="D73" s="17">
        <v>462</v>
      </c>
      <c r="E73" s="17">
        <v>602</v>
      </c>
      <c r="F73" s="23"/>
      <c r="G73" s="8"/>
      <c r="H73" s="8"/>
      <c r="I73" s="12"/>
    </row>
    <row r="74" spans="1:9" s="9" customFormat="1" ht="15">
      <c r="A74" s="7" t="s">
        <v>169</v>
      </c>
      <c r="B74" s="8" t="s">
        <v>168</v>
      </c>
      <c r="C74" s="8">
        <v>0</v>
      </c>
      <c r="D74" s="17">
        <v>2491.7</v>
      </c>
      <c r="E74" s="17">
        <v>0</v>
      </c>
      <c r="F74" s="23"/>
      <c r="G74" s="8"/>
      <c r="H74" s="8"/>
      <c r="I74" s="12"/>
    </row>
    <row r="75" spans="1:116" s="13" customFormat="1" ht="17.25" customHeight="1">
      <c r="A75" s="41"/>
      <c r="B75" s="42" t="s">
        <v>37</v>
      </c>
      <c r="C75" s="43">
        <f>SUM(C61:C74)</f>
        <v>25666.089999999993</v>
      </c>
      <c r="D75" s="43">
        <f>SUM(D60:D74)</f>
        <v>23538.41</v>
      </c>
      <c r="E75" s="43">
        <f>SUM(E61:E74)</f>
        <v>23615.829999999998</v>
      </c>
      <c r="F75" s="43">
        <f>SUM(F61:F74)</f>
        <v>0</v>
      </c>
      <c r="G75" s="43">
        <f>SUM(G61:G73)</f>
        <v>0</v>
      </c>
      <c r="H75" s="43">
        <f>SUM(H61:H73)</f>
        <v>0</v>
      </c>
      <c r="I75" s="12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</row>
    <row r="76" spans="1:116" s="13" customFormat="1" ht="17.25" customHeight="1">
      <c r="A76" s="24" t="s">
        <v>171</v>
      </c>
      <c r="B76" s="26" t="s">
        <v>172</v>
      </c>
      <c r="C76" s="26"/>
      <c r="D76" s="25"/>
      <c r="E76" s="25"/>
      <c r="F76" s="32"/>
      <c r="G76" s="25"/>
      <c r="H76" s="25"/>
      <c r="I76" s="12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</row>
    <row r="77" spans="1:116" s="13" customFormat="1" ht="17.25" customHeight="1">
      <c r="A77" s="27" t="s">
        <v>170</v>
      </c>
      <c r="B77" s="26" t="s">
        <v>173</v>
      </c>
      <c r="C77" s="26">
        <v>0</v>
      </c>
      <c r="D77" s="26">
        <v>183</v>
      </c>
      <c r="E77" s="26">
        <v>61</v>
      </c>
      <c r="F77" s="33">
        <v>100</v>
      </c>
      <c r="G77" s="26">
        <v>20</v>
      </c>
      <c r="H77" s="26">
        <v>20</v>
      </c>
      <c r="I77" s="12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</row>
    <row r="78" spans="1:116" s="13" customFormat="1" ht="17.25" customHeight="1">
      <c r="A78" s="41"/>
      <c r="B78" s="42"/>
      <c r="C78" s="43">
        <v>0</v>
      </c>
      <c r="D78" s="43">
        <f>SUM(D77)</f>
        <v>183</v>
      </c>
      <c r="E78" s="43">
        <f>SUM(E77)</f>
        <v>61</v>
      </c>
      <c r="F78" s="43">
        <f>SUM(F76,F77)</f>
        <v>100</v>
      </c>
      <c r="G78" s="43">
        <v>0</v>
      </c>
      <c r="H78" s="42"/>
      <c r="I78" s="12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</row>
    <row r="79" spans="1:9" ht="15">
      <c r="A79" s="38"/>
      <c r="B79" s="39"/>
      <c r="C79" s="39">
        <f>SUM(C40,C45,C51,C59,C75)</f>
        <v>26401.819999999992</v>
      </c>
      <c r="D79" s="39">
        <f>SUM(D40,D45,D51,D59,D75,D78)</f>
        <v>24480.16</v>
      </c>
      <c r="E79" s="39">
        <f>SUM(E40,E45,E51,E59,E75,E78)</f>
        <v>26119.659999999996</v>
      </c>
      <c r="F79" s="39">
        <v>351.15</v>
      </c>
      <c r="G79" s="39">
        <f>SUM(G40,G45,G51,G59,G75,G78)</f>
        <v>351.15</v>
      </c>
      <c r="H79" s="39">
        <f>SUM(H40,H45,H51,H59,H75)</f>
        <v>351.15</v>
      </c>
      <c r="I79" s="21"/>
    </row>
    <row r="80" spans="1:9" ht="15">
      <c r="A80" s="34">
        <v>5</v>
      </c>
      <c r="B80" s="35" t="s">
        <v>103</v>
      </c>
      <c r="C80" s="35"/>
      <c r="D80" s="35"/>
      <c r="E80" s="35"/>
      <c r="F80" s="35"/>
      <c r="G80" s="35"/>
      <c r="H80" s="35"/>
      <c r="I80" s="18"/>
    </row>
    <row r="81" spans="1:9" ht="15">
      <c r="A81" s="3" t="s">
        <v>23</v>
      </c>
      <c r="B81" s="4" t="s">
        <v>104</v>
      </c>
      <c r="C81" s="4"/>
      <c r="D81" s="17"/>
      <c r="E81" s="17"/>
      <c r="F81" s="23"/>
      <c r="G81" s="4"/>
      <c r="H81" s="4"/>
      <c r="I81" s="18"/>
    </row>
    <row r="82" spans="1:9" ht="15">
      <c r="A82" s="3" t="s">
        <v>23</v>
      </c>
      <c r="B82" s="4" t="s">
        <v>68</v>
      </c>
      <c r="C82" s="4">
        <v>43.44</v>
      </c>
      <c r="D82" s="17">
        <v>0</v>
      </c>
      <c r="E82" s="17">
        <v>0</v>
      </c>
      <c r="F82" s="23">
        <v>100</v>
      </c>
      <c r="G82" s="4">
        <v>0</v>
      </c>
      <c r="H82" s="4">
        <v>0</v>
      </c>
      <c r="I82" s="18"/>
    </row>
    <row r="83" spans="1:9" ht="15">
      <c r="A83" s="3" t="s">
        <v>23</v>
      </c>
      <c r="B83" s="4" t="s">
        <v>69</v>
      </c>
      <c r="C83" s="4">
        <v>120.19</v>
      </c>
      <c r="D83" s="17">
        <v>0</v>
      </c>
      <c r="E83" s="17">
        <v>90</v>
      </c>
      <c r="F83" s="23">
        <v>120</v>
      </c>
      <c r="G83" s="4">
        <v>120</v>
      </c>
      <c r="H83" s="4">
        <v>120</v>
      </c>
      <c r="I83" s="18"/>
    </row>
    <row r="84" spans="1:9" ht="15">
      <c r="A84" s="3" t="s">
        <v>23</v>
      </c>
      <c r="B84" s="4" t="s">
        <v>181</v>
      </c>
      <c r="C84" s="4">
        <v>0</v>
      </c>
      <c r="D84" s="17">
        <v>0</v>
      </c>
      <c r="E84" s="17">
        <v>0.21</v>
      </c>
      <c r="F84" s="23">
        <v>18.88</v>
      </c>
      <c r="G84" s="4">
        <v>20</v>
      </c>
      <c r="H84" s="4">
        <v>20</v>
      </c>
      <c r="I84" s="18"/>
    </row>
    <row r="85" spans="1:9" ht="15">
      <c r="A85" s="3" t="s">
        <v>23</v>
      </c>
      <c r="B85" s="4" t="s">
        <v>70</v>
      </c>
      <c r="C85" s="4">
        <v>54</v>
      </c>
      <c r="D85" s="17">
        <v>54</v>
      </c>
      <c r="E85" s="17">
        <v>27</v>
      </c>
      <c r="F85" s="23">
        <v>54</v>
      </c>
      <c r="G85" s="4">
        <v>54</v>
      </c>
      <c r="H85" s="4">
        <v>54</v>
      </c>
      <c r="I85" s="18"/>
    </row>
    <row r="86" spans="1:9" ht="15">
      <c r="A86" s="36"/>
      <c r="B86" s="37" t="s">
        <v>37</v>
      </c>
      <c r="C86" s="37">
        <f aca="true" t="shared" si="1" ref="C86:H86">SUM(C82:C85)</f>
        <v>217.63</v>
      </c>
      <c r="D86" s="37">
        <f t="shared" si="1"/>
        <v>54</v>
      </c>
      <c r="E86" s="37">
        <f t="shared" si="1"/>
        <v>117.21</v>
      </c>
      <c r="F86" s="37">
        <f>SUM(F82:F85)</f>
        <v>292.88</v>
      </c>
      <c r="G86" s="37">
        <f t="shared" si="1"/>
        <v>194</v>
      </c>
      <c r="H86" s="37">
        <f t="shared" si="1"/>
        <v>194</v>
      </c>
      <c r="I86" s="18"/>
    </row>
    <row r="87" spans="1:9" ht="15">
      <c r="A87" s="38"/>
      <c r="B87" s="39"/>
      <c r="C87" s="39">
        <f>SUM(C82,C83,C85)</f>
        <v>217.63</v>
      </c>
      <c r="D87" s="39">
        <f>SUM(D86)</f>
        <v>54</v>
      </c>
      <c r="E87" s="39">
        <f>SUM(E86)</f>
        <v>117.21</v>
      </c>
      <c r="F87" s="39">
        <f>SUM(F86)</f>
        <v>292.88</v>
      </c>
      <c r="G87" s="39">
        <f>SUM(G86)</f>
        <v>194</v>
      </c>
      <c r="H87" s="39">
        <f>SUM(H86)</f>
        <v>194</v>
      </c>
      <c r="I87" s="18"/>
    </row>
    <row r="88" spans="1:9" ht="15">
      <c r="A88" s="34">
        <v>6</v>
      </c>
      <c r="B88" s="35" t="s">
        <v>105</v>
      </c>
      <c r="C88" s="35"/>
      <c r="D88" s="35"/>
      <c r="E88" s="35"/>
      <c r="F88" s="35"/>
      <c r="G88" s="35"/>
      <c r="H88" s="35"/>
      <c r="I88" s="18"/>
    </row>
    <row r="89" spans="1:9" ht="15">
      <c r="A89" s="3" t="s">
        <v>25</v>
      </c>
      <c r="B89" s="4" t="s">
        <v>106</v>
      </c>
      <c r="C89" s="4"/>
      <c r="D89" s="17"/>
      <c r="E89" s="17"/>
      <c r="F89" s="23"/>
      <c r="G89" s="4"/>
      <c r="H89" s="4"/>
      <c r="I89" s="18"/>
    </row>
    <row r="90" spans="1:9" ht="15">
      <c r="A90" s="3" t="s">
        <v>26</v>
      </c>
      <c r="B90" s="4" t="s">
        <v>174</v>
      </c>
      <c r="C90" s="4">
        <v>0</v>
      </c>
      <c r="D90" s="17">
        <v>604.8</v>
      </c>
      <c r="E90" s="17">
        <v>0</v>
      </c>
      <c r="F90" s="23">
        <v>300</v>
      </c>
      <c r="G90" s="4">
        <v>100</v>
      </c>
      <c r="H90" s="4">
        <v>100</v>
      </c>
      <c r="I90" s="18"/>
    </row>
    <row r="91" spans="1:9" ht="15">
      <c r="A91" s="3" t="s">
        <v>26</v>
      </c>
      <c r="B91" s="4" t="s">
        <v>193</v>
      </c>
      <c r="C91" s="4">
        <v>6190.16</v>
      </c>
      <c r="D91" s="17">
        <v>6228.69</v>
      </c>
      <c r="E91" s="17">
        <v>10205.78</v>
      </c>
      <c r="F91" s="23">
        <v>12000</v>
      </c>
      <c r="G91" s="4">
        <v>12000</v>
      </c>
      <c r="H91" s="4">
        <v>12000</v>
      </c>
      <c r="I91" s="18"/>
    </row>
    <row r="92" spans="1:9" ht="15">
      <c r="A92" s="36"/>
      <c r="B92" s="37"/>
      <c r="C92" s="37">
        <f aca="true" t="shared" si="2" ref="C92:H92">SUM(C90:C91)</f>
        <v>6190.16</v>
      </c>
      <c r="D92" s="37">
        <f t="shared" si="2"/>
        <v>6833.49</v>
      </c>
      <c r="E92" s="37">
        <f t="shared" si="2"/>
        <v>10205.78</v>
      </c>
      <c r="F92" s="37">
        <f t="shared" si="2"/>
        <v>12300</v>
      </c>
      <c r="G92" s="37">
        <f t="shared" si="2"/>
        <v>12100</v>
      </c>
      <c r="H92" s="37">
        <f t="shared" si="2"/>
        <v>12100</v>
      </c>
      <c r="I92" s="18"/>
    </row>
    <row r="93" spans="1:9" ht="15">
      <c r="A93" s="16" t="s">
        <v>175</v>
      </c>
      <c r="B93" s="17" t="s">
        <v>164</v>
      </c>
      <c r="C93" s="17"/>
      <c r="D93" s="17"/>
      <c r="E93" s="17"/>
      <c r="F93" s="23"/>
      <c r="G93" s="17"/>
      <c r="H93" s="17"/>
      <c r="I93" s="18"/>
    </row>
    <row r="94" spans="1:9" ht="15">
      <c r="A94" s="16" t="s">
        <v>175</v>
      </c>
      <c r="B94" s="17" t="s">
        <v>194</v>
      </c>
      <c r="C94" s="17">
        <v>0</v>
      </c>
      <c r="D94" s="17">
        <v>878.36</v>
      </c>
      <c r="E94" s="17">
        <v>564.48</v>
      </c>
      <c r="F94" s="23">
        <v>300</v>
      </c>
      <c r="G94" s="17">
        <v>100</v>
      </c>
      <c r="H94" s="17">
        <v>100</v>
      </c>
      <c r="I94" s="18"/>
    </row>
    <row r="95" spans="1:9" ht="15">
      <c r="A95" s="16" t="s">
        <v>37</v>
      </c>
      <c r="B95" s="17" t="s">
        <v>37</v>
      </c>
      <c r="C95" s="17"/>
      <c r="D95" s="17"/>
      <c r="E95" s="17"/>
      <c r="F95" s="23"/>
      <c r="G95" s="17"/>
      <c r="H95" s="17"/>
      <c r="I95" s="18"/>
    </row>
    <row r="96" spans="1:9" ht="15">
      <c r="A96" s="16"/>
      <c r="B96" s="17"/>
      <c r="C96" s="17"/>
      <c r="D96" s="17"/>
      <c r="E96" s="17"/>
      <c r="F96" s="23"/>
      <c r="G96" s="17"/>
      <c r="H96" s="17"/>
      <c r="I96" s="18"/>
    </row>
    <row r="97" spans="1:9" ht="15">
      <c r="A97" s="36"/>
      <c r="B97" s="37"/>
      <c r="C97" s="37">
        <f>SUM(C94:C96)</f>
        <v>0</v>
      </c>
      <c r="D97" s="37">
        <f>SUM(D94:D96)</f>
        <v>878.36</v>
      </c>
      <c r="E97" s="37">
        <f>SUM(E94:E96)</f>
        <v>564.48</v>
      </c>
      <c r="F97" s="37">
        <f>SUM(F94:F96)</f>
        <v>300</v>
      </c>
      <c r="G97" s="37">
        <v>100</v>
      </c>
      <c r="H97" s="37">
        <v>100</v>
      </c>
      <c r="I97" s="18"/>
    </row>
    <row r="98" spans="1:9" ht="15">
      <c r="A98" s="3" t="s">
        <v>71</v>
      </c>
      <c r="B98" s="4" t="s">
        <v>107</v>
      </c>
      <c r="C98" s="4">
        <v>0</v>
      </c>
      <c r="D98" s="17"/>
      <c r="E98" s="17"/>
      <c r="F98" s="23"/>
      <c r="G98" s="4"/>
      <c r="H98" s="4"/>
      <c r="I98" s="18"/>
    </row>
    <row r="99" spans="1:9" ht="15">
      <c r="A99" s="3" t="s">
        <v>71</v>
      </c>
      <c r="B99" s="4" t="s">
        <v>177</v>
      </c>
      <c r="C99" s="4">
        <v>0</v>
      </c>
      <c r="D99" s="17">
        <v>269.87</v>
      </c>
      <c r="E99" s="17">
        <v>0</v>
      </c>
      <c r="F99" s="23">
        <v>0</v>
      </c>
      <c r="G99" s="4">
        <v>0</v>
      </c>
      <c r="H99" s="4">
        <v>0</v>
      </c>
      <c r="I99" s="18"/>
    </row>
    <row r="100" spans="1:9" ht="15">
      <c r="A100" s="3" t="s">
        <v>71</v>
      </c>
      <c r="B100" s="4" t="s">
        <v>115</v>
      </c>
      <c r="C100" s="4">
        <v>0</v>
      </c>
      <c r="D100" s="17">
        <v>197.72</v>
      </c>
      <c r="E100" s="17">
        <v>209.79</v>
      </c>
      <c r="F100" s="23">
        <v>300</v>
      </c>
      <c r="G100" s="4">
        <v>300</v>
      </c>
      <c r="H100" s="4">
        <v>300</v>
      </c>
      <c r="I100" s="18"/>
    </row>
    <row r="101" spans="1:9" ht="15">
      <c r="A101" s="3" t="s">
        <v>178</v>
      </c>
      <c r="B101" s="4" t="s">
        <v>176</v>
      </c>
      <c r="C101" s="4">
        <v>43986.42</v>
      </c>
      <c r="D101" s="29">
        <v>181156.39</v>
      </c>
      <c r="E101" s="17">
        <v>63477.63</v>
      </c>
      <c r="F101" s="23">
        <v>0</v>
      </c>
      <c r="G101" s="4">
        <v>0</v>
      </c>
      <c r="H101" s="4">
        <v>0</v>
      </c>
      <c r="I101" s="18"/>
    </row>
    <row r="102" spans="1:9" ht="15">
      <c r="A102" s="3" t="s">
        <v>71</v>
      </c>
      <c r="B102" s="4" t="s">
        <v>206</v>
      </c>
      <c r="C102" s="4" t="s">
        <v>37</v>
      </c>
      <c r="D102" s="17"/>
      <c r="E102" s="17"/>
      <c r="F102" s="23">
        <v>100</v>
      </c>
      <c r="G102" s="4">
        <v>100</v>
      </c>
      <c r="H102" s="4">
        <v>100</v>
      </c>
      <c r="I102" s="18"/>
    </row>
    <row r="103" spans="1:9" ht="15">
      <c r="A103" s="36"/>
      <c r="B103" s="37"/>
      <c r="C103" s="37">
        <f>SUM(C101:C102)</f>
        <v>43986.42</v>
      </c>
      <c r="D103" s="44">
        <f>SUM(D98:D102)</f>
        <v>181623.98</v>
      </c>
      <c r="E103" s="37">
        <f>SUM(E98:E101)</f>
        <v>63687.42</v>
      </c>
      <c r="F103" s="37">
        <f>SUM(F99:F102)</f>
        <v>400</v>
      </c>
      <c r="G103" s="37">
        <v>400</v>
      </c>
      <c r="H103" s="37">
        <v>400</v>
      </c>
      <c r="I103" s="18"/>
    </row>
    <row r="104" spans="1:9" ht="15">
      <c r="A104" s="38"/>
      <c r="B104" s="39"/>
      <c r="C104" s="39">
        <f aca="true" t="shared" si="3" ref="C104:H104">SUM(C92,C97,C103)</f>
        <v>50176.58</v>
      </c>
      <c r="D104" s="45">
        <f t="shared" si="3"/>
        <v>189335.83000000002</v>
      </c>
      <c r="E104" s="39">
        <f t="shared" si="3"/>
        <v>74457.68</v>
      </c>
      <c r="F104" s="39">
        <f t="shared" si="3"/>
        <v>13000</v>
      </c>
      <c r="G104" s="39">
        <f t="shared" si="3"/>
        <v>12600</v>
      </c>
      <c r="H104" s="39">
        <f t="shared" si="3"/>
        <v>12600</v>
      </c>
      <c r="I104" s="18"/>
    </row>
    <row r="105" spans="1:9" ht="15">
      <c r="A105" s="34">
        <v>7</v>
      </c>
      <c r="B105" s="35" t="s">
        <v>108</v>
      </c>
      <c r="C105" s="35"/>
      <c r="D105" s="35"/>
      <c r="E105" s="35"/>
      <c r="F105" s="35"/>
      <c r="G105" s="35"/>
      <c r="H105" s="5"/>
      <c r="I105" s="18"/>
    </row>
    <row r="106" spans="1:9" ht="15">
      <c r="A106" s="3" t="s">
        <v>27</v>
      </c>
      <c r="B106" s="4" t="s">
        <v>109</v>
      </c>
      <c r="C106" s="4"/>
      <c r="D106" s="17"/>
      <c r="E106" s="17"/>
      <c r="F106" s="23"/>
      <c r="G106" s="4"/>
      <c r="H106" s="4"/>
      <c r="I106" s="18"/>
    </row>
    <row r="107" spans="1:9" ht="15">
      <c r="A107" s="3" t="s">
        <v>27</v>
      </c>
      <c r="B107" s="4" t="s">
        <v>74</v>
      </c>
      <c r="C107" s="4">
        <v>2.48</v>
      </c>
      <c r="D107" s="17">
        <v>3.33</v>
      </c>
      <c r="E107" s="17">
        <v>0</v>
      </c>
      <c r="F107" s="23">
        <v>0</v>
      </c>
      <c r="G107" s="4">
        <v>0</v>
      </c>
      <c r="H107" s="4">
        <v>0</v>
      </c>
      <c r="I107" s="11"/>
    </row>
    <row r="108" spans="1:9" ht="15">
      <c r="A108" s="3" t="s">
        <v>27</v>
      </c>
      <c r="B108" s="4" t="s">
        <v>73</v>
      </c>
      <c r="C108" s="4">
        <v>23.95</v>
      </c>
      <c r="D108" s="17">
        <v>28.78</v>
      </c>
      <c r="E108" s="17">
        <v>4.8</v>
      </c>
      <c r="F108" s="23">
        <v>300</v>
      </c>
      <c r="G108" s="4">
        <v>300</v>
      </c>
      <c r="H108" s="4">
        <v>300</v>
      </c>
      <c r="I108" s="11"/>
    </row>
    <row r="109" spans="1:9" ht="15">
      <c r="A109" s="3" t="s">
        <v>27</v>
      </c>
      <c r="B109" s="4" t="s">
        <v>72</v>
      </c>
      <c r="C109" s="4">
        <v>1360.83</v>
      </c>
      <c r="D109" s="17">
        <v>1413.12</v>
      </c>
      <c r="E109" s="17">
        <v>2563.2</v>
      </c>
      <c r="F109" s="23">
        <v>2500</v>
      </c>
      <c r="G109" s="4">
        <v>2500</v>
      </c>
      <c r="H109" s="4">
        <v>2500</v>
      </c>
      <c r="I109" s="11"/>
    </row>
    <row r="110" spans="1:9" ht="15">
      <c r="A110" s="36"/>
      <c r="B110" s="37"/>
      <c r="C110" s="37">
        <f aca="true" t="shared" si="4" ref="C110:H110">SUM(C107:C109)</f>
        <v>1387.26</v>
      </c>
      <c r="D110" s="37">
        <f t="shared" si="4"/>
        <v>1445.2299999999998</v>
      </c>
      <c r="E110" s="37">
        <f t="shared" si="4"/>
        <v>2568</v>
      </c>
      <c r="F110" s="37">
        <f t="shared" si="4"/>
        <v>2800</v>
      </c>
      <c r="G110" s="37">
        <f t="shared" si="4"/>
        <v>2800</v>
      </c>
      <c r="H110" s="37">
        <f t="shared" si="4"/>
        <v>2800</v>
      </c>
      <c r="I110" s="11"/>
    </row>
    <row r="111" spans="1:9" ht="15">
      <c r="A111" s="38"/>
      <c r="B111" s="39"/>
      <c r="C111" s="39">
        <f aca="true" t="shared" si="5" ref="C111:H111">SUM(C110)</f>
        <v>1387.26</v>
      </c>
      <c r="D111" s="39">
        <f t="shared" si="5"/>
        <v>1445.2299999999998</v>
      </c>
      <c r="E111" s="39">
        <f t="shared" si="5"/>
        <v>2568</v>
      </c>
      <c r="F111" s="39">
        <f t="shared" si="5"/>
        <v>2800</v>
      </c>
      <c r="G111" s="39">
        <f t="shared" si="5"/>
        <v>2800</v>
      </c>
      <c r="H111" s="39">
        <f t="shared" si="5"/>
        <v>2800</v>
      </c>
      <c r="I111" s="18"/>
    </row>
    <row r="112" spans="1:9" ht="15">
      <c r="A112" s="34">
        <v>8</v>
      </c>
      <c r="B112" s="35" t="s">
        <v>110</v>
      </c>
      <c r="C112" s="35"/>
      <c r="D112" s="35"/>
      <c r="E112" s="35"/>
      <c r="F112" s="35"/>
      <c r="G112" s="35"/>
      <c r="H112" s="35"/>
      <c r="I112" s="18"/>
    </row>
    <row r="113" spans="1:9" ht="15">
      <c r="A113" s="3" t="s">
        <v>28</v>
      </c>
      <c r="B113" s="4" t="s">
        <v>111</v>
      </c>
      <c r="C113" s="4"/>
      <c r="D113" s="17"/>
      <c r="E113" s="17"/>
      <c r="F113" s="23"/>
      <c r="G113" s="4"/>
      <c r="H113" s="4"/>
      <c r="I113" s="18"/>
    </row>
    <row r="114" spans="1:9" ht="15">
      <c r="A114" s="3" t="s">
        <v>28</v>
      </c>
      <c r="B114" s="4" t="s">
        <v>75</v>
      </c>
      <c r="C114" s="4">
        <v>609</v>
      </c>
      <c r="D114" s="17">
        <v>921</v>
      </c>
      <c r="E114" s="17">
        <v>624</v>
      </c>
      <c r="F114" s="23">
        <v>1000</v>
      </c>
      <c r="G114" s="4">
        <v>1000</v>
      </c>
      <c r="H114" s="4">
        <v>1000</v>
      </c>
      <c r="I114" s="18"/>
    </row>
    <row r="115" spans="1:9" ht="15">
      <c r="A115" s="3" t="s">
        <v>28</v>
      </c>
      <c r="B115" s="4" t="s">
        <v>76</v>
      </c>
      <c r="C115" s="4">
        <v>39600</v>
      </c>
      <c r="D115" s="17">
        <v>41030</v>
      </c>
      <c r="E115" s="17">
        <v>30060</v>
      </c>
      <c r="F115" s="23">
        <v>39600</v>
      </c>
      <c r="G115" s="4">
        <v>39600</v>
      </c>
      <c r="H115" s="4">
        <v>39600</v>
      </c>
      <c r="I115" s="18"/>
    </row>
    <row r="116" spans="1:9" ht="15">
      <c r="A116" s="3" t="s">
        <v>28</v>
      </c>
      <c r="B116" s="4" t="s">
        <v>77</v>
      </c>
      <c r="C116" s="4">
        <v>64.42</v>
      </c>
      <c r="D116" s="17">
        <v>39.18</v>
      </c>
      <c r="E116" s="17">
        <v>22.25</v>
      </c>
      <c r="F116" s="23">
        <v>35</v>
      </c>
      <c r="G116" s="4">
        <v>20</v>
      </c>
      <c r="H116" s="4">
        <v>30</v>
      </c>
      <c r="I116" s="18"/>
    </row>
    <row r="117" spans="1:9" ht="15">
      <c r="A117" s="3" t="s">
        <v>207</v>
      </c>
      <c r="B117" s="4" t="s">
        <v>208</v>
      </c>
      <c r="C117" s="4"/>
      <c r="D117" s="17"/>
      <c r="E117" s="17"/>
      <c r="F117" s="23">
        <v>1500</v>
      </c>
      <c r="G117" s="4"/>
      <c r="H117" s="4"/>
      <c r="I117" s="18"/>
    </row>
    <row r="118" spans="1:9" ht="15">
      <c r="A118" s="3" t="s">
        <v>28</v>
      </c>
      <c r="B118" s="4" t="s">
        <v>78</v>
      </c>
      <c r="C118" s="4">
        <v>100</v>
      </c>
      <c r="D118" s="17">
        <v>100</v>
      </c>
      <c r="E118" s="17">
        <v>50</v>
      </c>
      <c r="F118" s="23">
        <v>50</v>
      </c>
      <c r="G118" s="4">
        <v>50</v>
      </c>
      <c r="H118" s="4">
        <v>50</v>
      </c>
      <c r="I118" s="18"/>
    </row>
    <row r="119" spans="1:9" ht="15">
      <c r="A119" s="36"/>
      <c r="B119" s="37"/>
      <c r="C119" s="37">
        <f aca="true" t="shared" si="6" ref="C119:H119">SUM(C114:C118)</f>
        <v>40373.42</v>
      </c>
      <c r="D119" s="37">
        <f t="shared" si="6"/>
        <v>42090.18</v>
      </c>
      <c r="E119" s="37">
        <f t="shared" si="6"/>
        <v>30756.25</v>
      </c>
      <c r="F119" s="37">
        <f t="shared" si="6"/>
        <v>42185</v>
      </c>
      <c r="G119" s="37">
        <f t="shared" si="6"/>
        <v>40670</v>
      </c>
      <c r="H119" s="37">
        <f t="shared" si="6"/>
        <v>40680</v>
      </c>
      <c r="I119" s="18"/>
    </row>
    <row r="120" spans="1:9" ht="15">
      <c r="A120" s="38"/>
      <c r="B120" s="39"/>
      <c r="C120" s="39">
        <f aca="true" t="shared" si="7" ref="C120:H120">SUM(C119)</f>
        <v>40373.42</v>
      </c>
      <c r="D120" s="39">
        <f t="shared" si="7"/>
        <v>42090.18</v>
      </c>
      <c r="E120" s="39">
        <f t="shared" si="7"/>
        <v>30756.25</v>
      </c>
      <c r="F120" s="39">
        <f t="shared" si="7"/>
        <v>42185</v>
      </c>
      <c r="G120" s="39">
        <f t="shared" si="7"/>
        <v>40670</v>
      </c>
      <c r="H120" s="39">
        <f t="shared" si="7"/>
        <v>40680</v>
      </c>
      <c r="I120" s="18"/>
    </row>
    <row r="121" spans="1:9" ht="15">
      <c r="A121" s="34">
        <v>9</v>
      </c>
      <c r="B121" s="35" t="s">
        <v>112</v>
      </c>
      <c r="C121" s="35"/>
      <c r="D121" s="35"/>
      <c r="E121" s="35"/>
      <c r="F121" s="35"/>
      <c r="G121" s="35"/>
      <c r="H121" s="35"/>
      <c r="I121" s="18"/>
    </row>
    <row r="122" spans="1:9" ht="15">
      <c r="A122" s="3" t="s">
        <v>29</v>
      </c>
      <c r="B122" s="4" t="s">
        <v>113</v>
      </c>
      <c r="C122" s="4"/>
      <c r="D122" s="17"/>
      <c r="E122" s="17"/>
      <c r="F122" s="23"/>
      <c r="G122" s="4"/>
      <c r="H122" s="4"/>
      <c r="I122" s="18"/>
    </row>
    <row r="123" spans="1:9" ht="15">
      <c r="A123" s="3" t="s">
        <v>29</v>
      </c>
      <c r="B123" s="4" t="s">
        <v>195</v>
      </c>
      <c r="C123" s="4">
        <v>0</v>
      </c>
      <c r="D123" s="17">
        <v>0</v>
      </c>
      <c r="E123" s="17">
        <v>1233.99</v>
      </c>
      <c r="F123" s="23">
        <v>0</v>
      </c>
      <c r="G123" s="4"/>
      <c r="H123" s="4"/>
      <c r="I123" s="18"/>
    </row>
    <row r="124" spans="1:9" ht="15">
      <c r="A124" s="3" t="s">
        <v>29</v>
      </c>
      <c r="B124" s="4" t="s">
        <v>79</v>
      </c>
      <c r="C124" s="4">
        <v>14525</v>
      </c>
      <c r="D124" s="17">
        <v>0</v>
      </c>
      <c r="E124" s="17">
        <v>0</v>
      </c>
      <c r="F124" s="23">
        <v>0</v>
      </c>
      <c r="G124" s="4">
        <v>0</v>
      </c>
      <c r="H124" s="4">
        <v>0</v>
      </c>
      <c r="I124" s="11"/>
    </row>
    <row r="125" spans="1:9" ht="15">
      <c r="A125" s="3" t="s">
        <v>29</v>
      </c>
      <c r="B125" s="4" t="s">
        <v>20</v>
      </c>
      <c r="C125" s="4">
        <v>2025.81</v>
      </c>
      <c r="D125" s="17">
        <v>1626.52</v>
      </c>
      <c r="E125" s="17">
        <v>1712.05</v>
      </c>
      <c r="F125" s="23">
        <v>2000</v>
      </c>
      <c r="G125" s="4">
        <v>1700</v>
      </c>
      <c r="H125" s="4">
        <v>1500</v>
      </c>
      <c r="I125" s="11"/>
    </row>
    <row r="126" spans="1:9" ht="15">
      <c r="A126" s="3" t="s">
        <v>29</v>
      </c>
      <c r="B126" s="4" t="s">
        <v>81</v>
      </c>
      <c r="C126" s="4">
        <v>46.01</v>
      </c>
      <c r="D126" s="17">
        <v>54</v>
      </c>
      <c r="E126" s="17">
        <v>24</v>
      </c>
      <c r="F126" s="23">
        <v>50</v>
      </c>
      <c r="G126" s="4">
        <v>50</v>
      </c>
      <c r="H126" s="4">
        <v>50</v>
      </c>
      <c r="I126" s="11"/>
    </row>
    <row r="127" spans="1:9" ht="15">
      <c r="A127" s="3" t="s">
        <v>29</v>
      </c>
      <c r="B127" s="4" t="s">
        <v>80</v>
      </c>
      <c r="C127" s="4">
        <v>0</v>
      </c>
      <c r="D127" s="17">
        <v>1500</v>
      </c>
      <c r="E127" s="17">
        <v>1500</v>
      </c>
      <c r="F127" s="23">
        <v>1500</v>
      </c>
      <c r="G127" s="4">
        <v>1500</v>
      </c>
      <c r="H127" s="4">
        <v>1500</v>
      </c>
      <c r="I127" s="11"/>
    </row>
    <row r="128" spans="1:9" ht="15">
      <c r="A128" s="3" t="s">
        <v>29</v>
      </c>
      <c r="B128" s="4" t="s">
        <v>14</v>
      </c>
      <c r="C128" s="4">
        <v>31.4</v>
      </c>
      <c r="D128" s="17">
        <v>0</v>
      </c>
      <c r="E128" s="17">
        <v>0</v>
      </c>
      <c r="F128" s="23">
        <v>50</v>
      </c>
      <c r="G128" s="4">
        <v>0</v>
      </c>
      <c r="H128" s="4">
        <v>0</v>
      </c>
      <c r="I128" s="11"/>
    </row>
    <row r="129" spans="1:9" ht="15">
      <c r="A129" s="3"/>
      <c r="B129" s="4"/>
      <c r="C129" s="4"/>
      <c r="D129" s="17"/>
      <c r="E129" s="17"/>
      <c r="F129" s="23"/>
      <c r="G129" s="4"/>
      <c r="H129" s="4"/>
      <c r="I129" s="11"/>
    </row>
    <row r="130" spans="1:9" ht="15">
      <c r="A130" s="36"/>
      <c r="B130" s="37"/>
      <c r="C130" s="37">
        <f aca="true" t="shared" si="8" ref="C130:H130">SUM(C124:C129)</f>
        <v>16628.22</v>
      </c>
      <c r="D130" s="37">
        <f t="shared" si="8"/>
        <v>3180.52</v>
      </c>
      <c r="E130" s="37">
        <f>SUM(E123:E129)</f>
        <v>4470.04</v>
      </c>
      <c r="F130" s="37">
        <f t="shared" si="8"/>
        <v>3600</v>
      </c>
      <c r="G130" s="37">
        <f t="shared" si="8"/>
        <v>3250</v>
      </c>
      <c r="H130" s="37">
        <f t="shared" si="8"/>
        <v>3050</v>
      </c>
      <c r="I130" s="11"/>
    </row>
    <row r="131" spans="1:9" ht="15">
      <c r="A131" s="38"/>
      <c r="B131" s="39"/>
      <c r="C131" s="39">
        <f aca="true" t="shared" si="9" ref="C131:H131">SUM(C130)</f>
        <v>16628.22</v>
      </c>
      <c r="D131" s="39">
        <f t="shared" si="9"/>
        <v>3180.52</v>
      </c>
      <c r="E131" s="39">
        <f t="shared" si="9"/>
        <v>4470.04</v>
      </c>
      <c r="F131" s="39">
        <f t="shared" si="9"/>
        <v>3600</v>
      </c>
      <c r="G131" s="39">
        <f t="shared" si="9"/>
        <v>3250</v>
      </c>
      <c r="H131" s="39">
        <f t="shared" si="9"/>
        <v>3050</v>
      </c>
      <c r="I131" s="18"/>
    </row>
    <row r="132" spans="1:9" ht="15">
      <c r="A132" s="34">
        <v>10</v>
      </c>
      <c r="B132" s="35" t="s">
        <v>114</v>
      </c>
      <c r="C132" s="35"/>
      <c r="D132" s="35"/>
      <c r="E132" s="35"/>
      <c r="F132" s="35"/>
      <c r="G132" s="35"/>
      <c r="H132" s="35"/>
      <c r="I132" s="18"/>
    </row>
    <row r="133" spans="1:9" ht="15">
      <c r="A133" s="3" t="s">
        <v>32</v>
      </c>
      <c r="B133" s="4" t="s">
        <v>87</v>
      </c>
      <c r="C133" s="4"/>
      <c r="D133" s="17"/>
      <c r="E133" s="17"/>
      <c r="F133" s="23"/>
      <c r="G133" s="4"/>
      <c r="H133" s="4"/>
      <c r="I133" s="18"/>
    </row>
    <row r="134" spans="1:9" ht="15">
      <c r="A134" s="3" t="s">
        <v>32</v>
      </c>
      <c r="B134" s="4" t="s">
        <v>20</v>
      </c>
      <c r="C134" s="4">
        <v>2080.25</v>
      </c>
      <c r="D134" s="17">
        <v>2051.29</v>
      </c>
      <c r="E134" s="17">
        <v>3123.22</v>
      </c>
      <c r="F134" s="23">
        <v>3300</v>
      </c>
      <c r="G134" s="4">
        <v>3300</v>
      </c>
      <c r="H134" s="4">
        <v>3300</v>
      </c>
      <c r="I134" s="11"/>
    </row>
    <row r="135" spans="1:9" ht="15">
      <c r="A135" s="3" t="s">
        <v>32</v>
      </c>
      <c r="B135" s="4" t="s">
        <v>14</v>
      </c>
      <c r="C135" s="4">
        <v>17.7</v>
      </c>
      <c r="D135" s="17">
        <v>188.75</v>
      </c>
      <c r="E135" s="17">
        <v>532.29</v>
      </c>
      <c r="F135" s="23">
        <v>300</v>
      </c>
      <c r="G135" s="4">
        <v>300</v>
      </c>
      <c r="H135" s="4">
        <v>300</v>
      </c>
      <c r="I135" s="11"/>
    </row>
    <row r="136" spans="1:9" ht="15">
      <c r="A136" s="3" t="s">
        <v>32</v>
      </c>
      <c r="B136" s="4" t="s">
        <v>82</v>
      </c>
      <c r="C136" s="4">
        <v>176.76</v>
      </c>
      <c r="D136" s="17">
        <v>0</v>
      </c>
      <c r="E136" s="17">
        <v>0</v>
      </c>
      <c r="F136" s="23">
        <v>2000</v>
      </c>
      <c r="G136" s="4">
        <v>0</v>
      </c>
      <c r="H136" s="4">
        <v>0</v>
      </c>
      <c r="I136" s="11"/>
    </row>
    <row r="137" spans="1:9" ht="15">
      <c r="A137" s="3" t="s">
        <v>179</v>
      </c>
      <c r="B137" s="4" t="s">
        <v>203</v>
      </c>
      <c r="C137" s="4">
        <v>0</v>
      </c>
      <c r="D137" s="17">
        <v>102</v>
      </c>
      <c r="E137" s="17">
        <v>295.15</v>
      </c>
      <c r="F137" s="23">
        <v>250</v>
      </c>
      <c r="G137" s="4">
        <v>250</v>
      </c>
      <c r="H137" s="4">
        <v>250</v>
      </c>
      <c r="I137" s="11"/>
    </row>
    <row r="138" spans="1:9" ht="15">
      <c r="A138" s="3" t="s">
        <v>179</v>
      </c>
      <c r="B138" s="4" t="s">
        <v>196</v>
      </c>
      <c r="C138" s="4">
        <v>0</v>
      </c>
      <c r="D138" s="17">
        <v>0</v>
      </c>
      <c r="E138" s="17">
        <v>3.2</v>
      </c>
      <c r="F138" s="23">
        <v>0</v>
      </c>
      <c r="G138" s="4"/>
      <c r="H138" s="4"/>
      <c r="I138" s="11"/>
    </row>
    <row r="139" spans="1:9" ht="15">
      <c r="A139" s="3" t="s">
        <v>179</v>
      </c>
      <c r="B139" s="4" t="s">
        <v>66</v>
      </c>
      <c r="C139" s="4">
        <v>0</v>
      </c>
      <c r="D139" s="17">
        <v>0</v>
      </c>
      <c r="E139" s="17">
        <v>400</v>
      </c>
      <c r="F139" s="23">
        <v>0</v>
      </c>
      <c r="G139" s="4"/>
      <c r="H139" s="4"/>
      <c r="I139" s="11"/>
    </row>
    <row r="140" spans="1:9" ht="15">
      <c r="A140" s="3" t="s">
        <v>179</v>
      </c>
      <c r="B140" s="4" t="s">
        <v>205</v>
      </c>
      <c r="C140" s="4">
        <v>0</v>
      </c>
      <c r="D140" s="17">
        <v>0</v>
      </c>
      <c r="E140" s="17">
        <v>0</v>
      </c>
      <c r="F140" s="23">
        <v>4000</v>
      </c>
      <c r="G140" s="4">
        <v>1000</v>
      </c>
      <c r="H140" s="4">
        <v>1000</v>
      </c>
      <c r="I140" s="11"/>
    </row>
    <row r="141" spans="1:9" ht="15">
      <c r="A141" s="36"/>
      <c r="B141" s="37"/>
      <c r="C141" s="37">
        <f aca="true" t="shared" si="10" ref="C141:H141">SUM(C134:C140)</f>
        <v>2274.71</v>
      </c>
      <c r="D141" s="37">
        <f t="shared" si="10"/>
        <v>2342.04</v>
      </c>
      <c r="E141" s="37">
        <f t="shared" si="10"/>
        <v>4353.86</v>
      </c>
      <c r="F141" s="37">
        <f t="shared" si="10"/>
        <v>9850</v>
      </c>
      <c r="G141" s="37">
        <f t="shared" si="10"/>
        <v>4850</v>
      </c>
      <c r="H141" s="37">
        <f t="shared" si="10"/>
        <v>4850</v>
      </c>
      <c r="I141" s="11"/>
    </row>
    <row r="142" spans="1:10" ht="15">
      <c r="A142" s="3" t="s">
        <v>33</v>
      </c>
      <c r="B142" s="4" t="s">
        <v>88</v>
      </c>
      <c r="C142" s="4"/>
      <c r="D142" s="17"/>
      <c r="E142" s="17"/>
      <c r="F142" s="23"/>
      <c r="G142" s="4"/>
      <c r="H142" s="4"/>
      <c r="I142" s="18"/>
      <c r="J142" s="15"/>
    </row>
    <row r="143" spans="1:10" ht="15">
      <c r="A143" s="3" t="s">
        <v>33</v>
      </c>
      <c r="B143" s="4" t="s">
        <v>83</v>
      </c>
      <c r="C143" s="4">
        <v>41.6</v>
      </c>
      <c r="D143" s="17">
        <v>115.95</v>
      </c>
      <c r="E143" s="17">
        <v>43.68</v>
      </c>
      <c r="F143" s="23">
        <v>100</v>
      </c>
      <c r="G143" s="4">
        <v>100</v>
      </c>
      <c r="H143" s="4">
        <v>100</v>
      </c>
      <c r="I143" s="18"/>
      <c r="J143" s="15"/>
    </row>
    <row r="144" spans="1:10" ht="15">
      <c r="A144" s="3" t="s">
        <v>33</v>
      </c>
      <c r="B144" s="4" t="s">
        <v>37</v>
      </c>
      <c r="C144" s="4">
        <v>0</v>
      </c>
      <c r="D144" s="17">
        <v>0</v>
      </c>
      <c r="E144" s="17">
        <v>0</v>
      </c>
      <c r="F144" s="23">
        <v>0</v>
      </c>
      <c r="G144" s="4">
        <v>0</v>
      </c>
      <c r="H144" s="4">
        <v>0</v>
      </c>
      <c r="I144" s="18"/>
      <c r="J144" s="15"/>
    </row>
    <row r="145" spans="1:10" ht="15">
      <c r="A145" s="3" t="s">
        <v>33</v>
      </c>
      <c r="B145" s="4" t="s">
        <v>37</v>
      </c>
      <c r="C145" s="4">
        <v>0</v>
      </c>
      <c r="D145" s="17">
        <v>0</v>
      </c>
      <c r="E145" s="17">
        <v>0</v>
      </c>
      <c r="F145" s="23">
        <v>0</v>
      </c>
      <c r="G145" s="4">
        <v>0</v>
      </c>
      <c r="H145" s="4">
        <v>0</v>
      </c>
      <c r="I145" s="18"/>
      <c r="J145" s="15"/>
    </row>
    <row r="146" spans="1:10" ht="15">
      <c r="A146" s="36"/>
      <c r="B146" s="37"/>
      <c r="C146" s="37">
        <f aca="true" t="shared" si="11" ref="C146:H146">SUM(C143:C145)</f>
        <v>41.6</v>
      </c>
      <c r="D146" s="37">
        <f t="shared" si="11"/>
        <v>115.95</v>
      </c>
      <c r="E146" s="37">
        <f>SUM(E143:E145)</f>
        <v>43.68</v>
      </c>
      <c r="F146" s="37">
        <f t="shared" si="11"/>
        <v>100</v>
      </c>
      <c r="G146" s="37">
        <f t="shared" si="11"/>
        <v>100</v>
      </c>
      <c r="H146" s="37">
        <f t="shared" si="11"/>
        <v>100</v>
      </c>
      <c r="I146" s="18"/>
      <c r="J146" s="15"/>
    </row>
    <row r="147" spans="1:10" ht="15">
      <c r="A147" s="3" t="s">
        <v>34</v>
      </c>
      <c r="B147" s="4" t="s">
        <v>89</v>
      </c>
      <c r="C147" s="4"/>
      <c r="D147" s="17"/>
      <c r="E147" s="17"/>
      <c r="F147" s="23"/>
      <c r="G147" s="4"/>
      <c r="H147" s="4"/>
      <c r="I147" s="18"/>
      <c r="J147" s="15"/>
    </row>
    <row r="148" spans="1:10" ht="15">
      <c r="A148" s="3" t="s">
        <v>34</v>
      </c>
      <c r="B148" s="4" t="s">
        <v>180</v>
      </c>
      <c r="C148" s="4">
        <v>0</v>
      </c>
      <c r="D148" s="17">
        <v>92.58</v>
      </c>
      <c r="E148" s="17">
        <v>146.56</v>
      </c>
      <c r="F148" s="23">
        <v>150</v>
      </c>
      <c r="G148" s="4">
        <v>150</v>
      </c>
      <c r="H148" s="4">
        <v>150</v>
      </c>
      <c r="I148" s="18"/>
      <c r="J148" s="15"/>
    </row>
    <row r="149" spans="1:10" ht="15">
      <c r="A149" s="36"/>
      <c r="B149" s="37"/>
      <c r="C149" s="37">
        <f>SUM(C148)</f>
        <v>0</v>
      </c>
      <c r="D149" s="37">
        <f>SUM(D148)</f>
        <v>92.58</v>
      </c>
      <c r="E149" s="37">
        <f>SUM(E148)</f>
        <v>146.56</v>
      </c>
      <c r="F149" s="37">
        <f>SUM(F148)</f>
        <v>150</v>
      </c>
      <c r="G149" s="37">
        <f>SUM(G148)</f>
        <v>150</v>
      </c>
      <c r="H149" s="37">
        <v>100</v>
      </c>
      <c r="I149" s="18"/>
      <c r="J149" s="15"/>
    </row>
    <row r="150" spans="1:9" s="15" customFormat="1" ht="15">
      <c r="A150" s="16" t="s">
        <v>85</v>
      </c>
      <c r="B150" s="17" t="s">
        <v>86</v>
      </c>
      <c r="C150" s="17"/>
      <c r="D150" s="17"/>
      <c r="E150" s="17"/>
      <c r="F150" s="23"/>
      <c r="G150" s="17"/>
      <c r="H150" s="17"/>
      <c r="I150" s="18"/>
    </row>
    <row r="151" spans="1:9" s="15" customFormat="1" ht="15">
      <c r="A151" s="16" t="s">
        <v>85</v>
      </c>
      <c r="B151" s="17" t="s">
        <v>115</v>
      </c>
      <c r="C151" s="17">
        <v>484.67</v>
      </c>
      <c r="D151" s="17">
        <v>343.4</v>
      </c>
      <c r="E151" s="17">
        <v>0</v>
      </c>
      <c r="F151" s="23">
        <v>400</v>
      </c>
      <c r="G151" s="17">
        <v>300</v>
      </c>
      <c r="H151" s="17">
        <v>300</v>
      </c>
      <c r="I151" s="18"/>
    </row>
    <row r="152" spans="1:9" s="15" customFormat="1" ht="15">
      <c r="A152" s="16" t="s">
        <v>85</v>
      </c>
      <c r="B152" s="17" t="s">
        <v>116</v>
      </c>
      <c r="C152" s="17">
        <v>2883.79</v>
      </c>
      <c r="D152" s="17">
        <v>2507.4</v>
      </c>
      <c r="E152" s="17">
        <v>1499.22</v>
      </c>
      <c r="F152" s="23">
        <v>2700</v>
      </c>
      <c r="G152" s="17">
        <v>2700</v>
      </c>
      <c r="H152" s="17">
        <v>2700</v>
      </c>
      <c r="I152" s="18"/>
    </row>
    <row r="153" spans="1:9" s="15" customFormat="1" ht="15">
      <c r="A153" s="16" t="s">
        <v>85</v>
      </c>
      <c r="B153" s="17" t="s">
        <v>117</v>
      </c>
      <c r="C153" s="17">
        <v>75.91</v>
      </c>
      <c r="D153" s="17">
        <v>76.08</v>
      </c>
      <c r="E153" s="17">
        <v>76.99</v>
      </c>
      <c r="F153" s="23">
        <v>77</v>
      </c>
      <c r="G153" s="17">
        <v>77</v>
      </c>
      <c r="H153" s="17">
        <v>77</v>
      </c>
      <c r="I153" s="18"/>
    </row>
    <row r="154" spans="1:171" s="20" customFormat="1" ht="15">
      <c r="A154" s="36"/>
      <c r="B154" s="37"/>
      <c r="C154" s="37">
        <f>SUM(C151,C152,C153)</f>
        <v>3444.37</v>
      </c>
      <c r="D154" s="37">
        <f>SUM(D151,D152,D153)</f>
        <v>2926.88</v>
      </c>
      <c r="E154" s="37">
        <f>SUM(E151:E153)</f>
        <v>1576.21</v>
      </c>
      <c r="F154" s="37">
        <f>SUM(F151:F153)</f>
        <v>3177</v>
      </c>
      <c r="G154" s="37">
        <f>SUM(G151:G153)</f>
        <v>3077</v>
      </c>
      <c r="H154" s="37">
        <f>SUM(G151:G153)</f>
        <v>3077</v>
      </c>
      <c r="I154" s="18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</row>
    <row r="155" spans="1:171" s="20" customFormat="1" ht="15">
      <c r="A155" s="16" t="s">
        <v>118</v>
      </c>
      <c r="B155" s="17" t="s">
        <v>119</v>
      </c>
      <c r="C155" s="17"/>
      <c r="D155" s="17"/>
      <c r="E155" s="17">
        <v>0</v>
      </c>
      <c r="F155" s="23"/>
      <c r="G155" s="17"/>
      <c r="H155" s="17"/>
      <c r="I155" s="18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</row>
    <row r="156" spans="1:171" s="20" customFormat="1" ht="15">
      <c r="A156" s="16" t="s">
        <v>118</v>
      </c>
      <c r="B156" s="17" t="s">
        <v>209</v>
      </c>
      <c r="C156" s="17">
        <v>0</v>
      </c>
      <c r="D156" s="17">
        <v>16.08</v>
      </c>
      <c r="E156" s="17">
        <v>0</v>
      </c>
      <c r="F156" s="23">
        <v>105</v>
      </c>
      <c r="G156" s="17">
        <v>105</v>
      </c>
      <c r="H156" s="17">
        <v>105</v>
      </c>
      <c r="I156" s="18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</row>
    <row r="157" spans="1:171" s="20" customFormat="1" ht="15">
      <c r="A157" s="16" t="s">
        <v>118</v>
      </c>
      <c r="B157" s="17" t="s">
        <v>115</v>
      </c>
      <c r="C157" s="17">
        <v>378.51</v>
      </c>
      <c r="D157" s="17">
        <v>339.79</v>
      </c>
      <c r="E157" s="17">
        <v>311.8</v>
      </c>
      <c r="F157" s="23">
        <v>350</v>
      </c>
      <c r="G157" s="17">
        <v>350</v>
      </c>
      <c r="H157" s="17">
        <v>350</v>
      </c>
      <c r="I157" s="18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</row>
    <row r="158" spans="1:171" s="20" customFormat="1" ht="15">
      <c r="A158" s="16" t="s">
        <v>118</v>
      </c>
      <c r="B158" s="17" t="s">
        <v>14</v>
      </c>
      <c r="C158" s="17">
        <v>17.49</v>
      </c>
      <c r="D158" s="17">
        <v>271.02</v>
      </c>
      <c r="E158" s="17">
        <v>24.6</v>
      </c>
      <c r="F158" s="23">
        <v>250</v>
      </c>
      <c r="G158" s="17">
        <v>150</v>
      </c>
      <c r="H158" s="17">
        <v>150</v>
      </c>
      <c r="I158" s="18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</row>
    <row r="159" spans="1:171" s="20" customFormat="1" ht="15">
      <c r="A159" s="16" t="s">
        <v>118</v>
      </c>
      <c r="B159" s="17" t="s">
        <v>120</v>
      </c>
      <c r="C159" s="17">
        <v>415</v>
      </c>
      <c r="D159" s="17">
        <v>1684.97</v>
      </c>
      <c r="E159" s="17">
        <v>0</v>
      </c>
      <c r="F159" s="23">
        <v>2250</v>
      </c>
      <c r="G159" s="17">
        <v>250</v>
      </c>
      <c r="H159" s="17">
        <v>250</v>
      </c>
      <c r="I159" s="18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</row>
    <row r="160" spans="1:171" s="20" customFormat="1" ht="15">
      <c r="A160" s="16" t="s">
        <v>118</v>
      </c>
      <c r="B160" s="17" t="s">
        <v>182</v>
      </c>
      <c r="C160" s="17">
        <v>0</v>
      </c>
      <c r="D160" s="17">
        <v>342.81</v>
      </c>
      <c r="E160" s="17">
        <v>0</v>
      </c>
      <c r="F160" s="23">
        <v>0</v>
      </c>
      <c r="G160" s="17"/>
      <c r="H160" s="17"/>
      <c r="I160" s="18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</row>
    <row r="161" spans="1:171" s="20" customFormat="1" ht="15">
      <c r="A161" s="16" t="s">
        <v>118</v>
      </c>
      <c r="B161" s="17" t="s">
        <v>121</v>
      </c>
      <c r="C161" s="17">
        <v>116</v>
      </c>
      <c r="D161" s="17">
        <v>208.8</v>
      </c>
      <c r="E161" s="17">
        <v>0</v>
      </c>
      <c r="F161" s="23">
        <v>200</v>
      </c>
      <c r="G161" s="17">
        <v>200</v>
      </c>
      <c r="H161" s="17">
        <v>200</v>
      </c>
      <c r="I161" s="18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</row>
    <row r="162" spans="1:171" s="20" customFormat="1" ht="15">
      <c r="A162" s="16" t="s">
        <v>118</v>
      </c>
      <c r="B162" s="17" t="s">
        <v>66</v>
      </c>
      <c r="C162" s="17">
        <v>0</v>
      </c>
      <c r="D162" s="17">
        <v>774</v>
      </c>
      <c r="E162" s="17">
        <v>0</v>
      </c>
      <c r="F162" s="23">
        <v>100</v>
      </c>
      <c r="G162" s="17">
        <v>100</v>
      </c>
      <c r="H162" s="17">
        <v>100</v>
      </c>
      <c r="I162" s="18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</row>
    <row r="163" spans="1:171" s="20" customFormat="1" ht="15">
      <c r="A163" s="36"/>
      <c r="B163" s="37"/>
      <c r="C163" s="37">
        <f>SUM(C157:C161)</f>
        <v>927</v>
      </c>
      <c r="D163" s="37">
        <f>SUM(D155:D162)</f>
        <v>3637.4700000000003</v>
      </c>
      <c r="E163" s="37">
        <f>SUM(E156:E162)</f>
        <v>336.40000000000003</v>
      </c>
      <c r="F163" s="37">
        <f>SUM(F156:F162)</f>
        <v>3255</v>
      </c>
      <c r="G163" s="37">
        <f>SUM(G156:G162)</f>
        <v>1155</v>
      </c>
      <c r="H163" s="37">
        <f>SUM(H156:H162)</f>
        <v>1155</v>
      </c>
      <c r="I163" s="18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</row>
    <row r="164" spans="1:171" s="19" customFormat="1" ht="15">
      <c r="A164" s="38"/>
      <c r="B164" s="39"/>
      <c r="C164" s="39">
        <f aca="true" t="shared" si="12" ref="C164:H164">SUM(C141,C146,C149,C154,C163)</f>
        <v>6687.68</v>
      </c>
      <c r="D164" s="39">
        <f t="shared" si="12"/>
        <v>9114.92</v>
      </c>
      <c r="E164" s="39">
        <f t="shared" si="12"/>
        <v>6456.71</v>
      </c>
      <c r="F164" s="39">
        <f>SUM(F141,F146,F149,F154,F163)</f>
        <v>16532</v>
      </c>
      <c r="G164" s="39">
        <f t="shared" si="12"/>
        <v>9332</v>
      </c>
      <c r="H164" s="39">
        <f t="shared" si="12"/>
        <v>9282</v>
      </c>
      <c r="I164" s="18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</row>
    <row r="165" spans="1:10" ht="15">
      <c r="A165" s="34">
        <v>11</v>
      </c>
      <c r="B165" s="35" t="s">
        <v>122</v>
      </c>
      <c r="C165" s="35"/>
      <c r="D165" s="35"/>
      <c r="E165" s="35"/>
      <c r="F165" s="35"/>
      <c r="G165" s="35"/>
      <c r="H165" s="35"/>
      <c r="I165" s="18"/>
      <c r="J165" s="15"/>
    </row>
    <row r="166" spans="1:10" ht="15">
      <c r="A166" s="3" t="s">
        <v>35</v>
      </c>
      <c r="B166" s="4" t="s">
        <v>123</v>
      </c>
      <c r="C166" s="4"/>
      <c r="D166" s="17"/>
      <c r="E166" s="17"/>
      <c r="F166" s="23"/>
      <c r="G166" s="4"/>
      <c r="H166" s="4"/>
      <c r="I166" s="18"/>
      <c r="J166" s="15"/>
    </row>
    <row r="167" spans="1:10" ht="15">
      <c r="A167" s="3" t="s">
        <v>36</v>
      </c>
      <c r="B167" s="4" t="s">
        <v>60</v>
      </c>
      <c r="C167" s="4">
        <v>36</v>
      </c>
      <c r="D167" s="17">
        <v>35</v>
      </c>
      <c r="E167" s="17"/>
      <c r="F167" s="23">
        <v>52</v>
      </c>
      <c r="G167" s="4">
        <v>52</v>
      </c>
      <c r="H167" s="4">
        <v>52</v>
      </c>
      <c r="I167" s="18"/>
      <c r="J167" s="15"/>
    </row>
    <row r="168" spans="1:10" ht="15">
      <c r="A168" s="3" t="s">
        <v>36</v>
      </c>
      <c r="B168" s="4" t="s">
        <v>62</v>
      </c>
      <c r="C168" s="4">
        <v>3.6</v>
      </c>
      <c r="D168" s="17">
        <v>3.5</v>
      </c>
      <c r="E168" s="17"/>
      <c r="F168" s="23"/>
      <c r="G168" s="4"/>
      <c r="H168" s="4"/>
      <c r="I168" s="18"/>
      <c r="J168" s="15"/>
    </row>
    <row r="169" spans="1:9" ht="15">
      <c r="A169" s="3" t="s">
        <v>36</v>
      </c>
      <c r="B169" s="4" t="s">
        <v>63</v>
      </c>
      <c r="C169" s="4">
        <v>17.98</v>
      </c>
      <c r="D169" s="17">
        <v>14.63</v>
      </c>
      <c r="E169" s="17">
        <v>6.3</v>
      </c>
      <c r="F169" s="23"/>
      <c r="G169" s="4"/>
      <c r="H169" s="4"/>
      <c r="I169" s="11"/>
    </row>
    <row r="170" spans="1:9" ht="15">
      <c r="A170" s="3" t="s">
        <v>36</v>
      </c>
      <c r="B170" s="4" t="s">
        <v>115</v>
      </c>
      <c r="C170" s="4">
        <v>162.17</v>
      </c>
      <c r="D170" s="17">
        <v>168.96</v>
      </c>
      <c r="E170" s="17">
        <v>178.09</v>
      </c>
      <c r="F170" s="23">
        <v>180</v>
      </c>
      <c r="G170" s="4">
        <v>150</v>
      </c>
      <c r="H170" s="4">
        <v>150</v>
      </c>
      <c r="I170" s="11"/>
    </row>
    <row r="171" spans="1:9" ht="15">
      <c r="A171" s="3" t="s">
        <v>36</v>
      </c>
      <c r="B171" s="4" t="s">
        <v>64</v>
      </c>
      <c r="C171" s="4">
        <v>381.34</v>
      </c>
      <c r="D171" s="17">
        <v>62.05</v>
      </c>
      <c r="E171" s="17">
        <v>144.1</v>
      </c>
      <c r="F171" s="23">
        <v>100</v>
      </c>
      <c r="G171" s="4">
        <v>100</v>
      </c>
      <c r="H171" s="4">
        <v>100</v>
      </c>
      <c r="I171" s="11"/>
    </row>
    <row r="172" spans="1:9" ht="15">
      <c r="A172" s="3" t="s">
        <v>36</v>
      </c>
      <c r="B172" s="4" t="s">
        <v>124</v>
      </c>
      <c r="C172" s="4">
        <v>139.56</v>
      </c>
      <c r="D172" s="17">
        <v>208.77</v>
      </c>
      <c r="E172" s="17">
        <v>193.49</v>
      </c>
      <c r="F172" s="23">
        <v>250</v>
      </c>
      <c r="G172" s="4">
        <v>250</v>
      </c>
      <c r="H172" s="4">
        <v>250</v>
      </c>
      <c r="I172" s="11"/>
    </row>
    <row r="173" spans="1:9" ht="15">
      <c r="A173" s="3" t="s">
        <v>36</v>
      </c>
      <c r="B173" s="4" t="s">
        <v>125</v>
      </c>
      <c r="C173" s="4"/>
      <c r="D173" s="17">
        <v>7.7</v>
      </c>
      <c r="E173" s="17">
        <v>0</v>
      </c>
      <c r="F173" s="23">
        <v>25</v>
      </c>
      <c r="G173" s="4">
        <v>20</v>
      </c>
      <c r="H173" s="4">
        <v>20</v>
      </c>
      <c r="I173" s="11"/>
    </row>
    <row r="174" spans="1:9" ht="15">
      <c r="A174" s="3" t="s">
        <v>36</v>
      </c>
      <c r="B174" s="4" t="s">
        <v>126</v>
      </c>
      <c r="C174" s="4">
        <v>1087.5</v>
      </c>
      <c r="D174" s="17">
        <v>615</v>
      </c>
      <c r="E174" s="17">
        <v>0</v>
      </c>
      <c r="F174" s="23">
        <v>200</v>
      </c>
      <c r="G174" s="4">
        <v>200</v>
      </c>
      <c r="H174" s="4">
        <v>200</v>
      </c>
      <c r="I174" s="11"/>
    </row>
    <row r="175" spans="1:9" ht="15">
      <c r="A175" s="3" t="s">
        <v>36</v>
      </c>
      <c r="B175" s="4" t="s">
        <v>197</v>
      </c>
      <c r="C175" s="4">
        <v>0</v>
      </c>
      <c r="D175" s="17">
        <v>0</v>
      </c>
      <c r="E175" s="17">
        <v>319.2</v>
      </c>
      <c r="F175" s="23">
        <v>200</v>
      </c>
      <c r="G175" s="4">
        <v>200</v>
      </c>
      <c r="H175" s="4">
        <v>200</v>
      </c>
      <c r="I175" s="11"/>
    </row>
    <row r="176" spans="1:9" ht="15">
      <c r="A176" s="3" t="s">
        <v>36</v>
      </c>
      <c r="B176" s="4" t="s">
        <v>66</v>
      </c>
      <c r="C176" s="4">
        <v>70</v>
      </c>
      <c r="D176" s="17">
        <v>124</v>
      </c>
      <c r="E176" s="17">
        <v>787.5</v>
      </c>
      <c r="F176" s="23">
        <v>0</v>
      </c>
      <c r="G176" s="4">
        <v>0</v>
      </c>
      <c r="H176" s="4">
        <v>0</v>
      </c>
      <c r="I176" s="11"/>
    </row>
    <row r="177" spans="1:9" ht="15">
      <c r="A177" s="3" t="s">
        <v>36</v>
      </c>
      <c r="B177" s="4" t="s">
        <v>204</v>
      </c>
      <c r="C177" s="4"/>
      <c r="D177" s="17"/>
      <c r="E177" s="17"/>
      <c r="F177" s="23">
        <v>1000</v>
      </c>
      <c r="G177" s="4">
        <v>300</v>
      </c>
      <c r="H177" s="4">
        <v>300</v>
      </c>
      <c r="I177" s="11"/>
    </row>
    <row r="178" spans="1:9" ht="15">
      <c r="A178" s="36" t="s">
        <v>37</v>
      </c>
      <c r="B178" s="37"/>
      <c r="C178" s="37">
        <f>SUM(C167:C176)</f>
        <v>1898.1499999999999</v>
      </c>
      <c r="D178" s="37">
        <f>SUM(D167:D176)</f>
        <v>1239.61</v>
      </c>
      <c r="E178" s="37">
        <f>SUM(E167:E176)</f>
        <v>1628.68</v>
      </c>
      <c r="F178" s="37">
        <f>SUM(F167:F177)</f>
        <v>2007</v>
      </c>
      <c r="G178" s="37">
        <f>SUM(G167:G177)</f>
        <v>1272</v>
      </c>
      <c r="H178" s="37">
        <f>SUM(H167:H177)</f>
        <v>1272</v>
      </c>
      <c r="I178" s="11"/>
    </row>
    <row r="179" spans="1:9" s="15" customFormat="1" ht="15">
      <c r="A179" s="16" t="s">
        <v>127</v>
      </c>
      <c r="B179" s="17" t="s">
        <v>128</v>
      </c>
      <c r="C179" s="17"/>
      <c r="D179" s="17"/>
      <c r="E179" s="17"/>
      <c r="F179" s="23"/>
      <c r="G179" s="17"/>
      <c r="H179" s="17"/>
      <c r="I179" s="18"/>
    </row>
    <row r="180" spans="1:9" s="15" customFormat="1" ht="15">
      <c r="A180" s="16" t="s">
        <v>127</v>
      </c>
      <c r="B180" s="17" t="s">
        <v>115</v>
      </c>
      <c r="C180" s="17">
        <v>5060.66</v>
      </c>
      <c r="D180" s="17">
        <v>2326.99</v>
      </c>
      <c r="E180" s="17">
        <v>4011.72</v>
      </c>
      <c r="F180" s="23">
        <v>6000</v>
      </c>
      <c r="G180" s="17">
        <v>6000</v>
      </c>
      <c r="H180" s="17">
        <v>6000</v>
      </c>
      <c r="I180" s="18"/>
    </row>
    <row r="181" spans="1:9" s="15" customFormat="1" ht="15">
      <c r="A181" s="16" t="s">
        <v>127</v>
      </c>
      <c r="B181" s="17" t="s">
        <v>129</v>
      </c>
      <c r="C181" s="17">
        <v>289</v>
      </c>
      <c r="D181" s="17">
        <v>505</v>
      </c>
      <c r="E181" s="17">
        <v>0</v>
      </c>
      <c r="F181" s="23">
        <v>300</v>
      </c>
      <c r="G181" s="17">
        <v>300</v>
      </c>
      <c r="H181" s="17">
        <v>300</v>
      </c>
      <c r="I181" s="18"/>
    </row>
    <row r="182" spans="1:10" ht="15">
      <c r="A182" s="36"/>
      <c r="B182" s="37"/>
      <c r="C182" s="37">
        <f aca="true" t="shared" si="13" ref="C182:H182">SUM(C180,C181)</f>
        <v>5349.66</v>
      </c>
      <c r="D182" s="37">
        <f t="shared" si="13"/>
        <v>2831.99</v>
      </c>
      <c r="E182" s="37">
        <f t="shared" si="13"/>
        <v>4011.72</v>
      </c>
      <c r="F182" s="37">
        <f t="shared" si="13"/>
        <v>6300</v>
      </c>
      <c r="G182" s="37">
        <f t="shared" si="13"/>
        <v>6300</v>
      </c>
      <c r="H182" s="37">
        <f t="shared" si="13"/>
        <v>6300</v>
      </c>
      <c r="I182" s="18"/>
      <c r="J182" s="15"/>
    </row>
    <row r="183" spans="1:10" ht="15">
      <c r="A183" s="16" t="s">
        <v>130</v>
      </c>
      <c r="B183" s="17" t="s">
        <v>131</v>
      </c>
      <c r="C183" s="17"/>
      <c r="D183" s="17"/>
      <c r="E183" s="17"/>
      <c r="F183" s="23"/>
      <c r="G183" s="17"/>
      <c r="H183" s="17"/>
      <c r="I183" s="18"/>
      <c r="J183" s="15"/>
    </row>
    <row r="184" spans="1:10" ht="15">
      <c r="A184" s="16" t="s">
        <v>130</v>
      </c>
      <c r="B184" s="17" t="s">
        <v>60</v>
      </c>
      <c r="C184" s="17">
        <v>50</v>
      </c>
      <c r="D184" s="17">
        <v>70</v>
      </c>
      <c r="E184" s="17"/>
      <c r="F184" s="23"/>
      <c r="G184" s="17"/>
      <c r="H184" s="17"/>
      <c r="I184" s="18"/>
      <c r="J184" s="15"/>
    </row>
    <row r="185" spans="1:10" ht="15">
      <c r="A185" s="16" t="s">
        <v>130</v>
      </c>
      <c r="B185" s="17" t="s">
        <v>132</v>
      </c>
      <c r="C185" s="17">
        <v>5</v>
      </c>
      <c r="D185" s="17">
        <v>7</v>
      </c>
      <c r="E185" s="17"/>
      <c r="F185" s="23"/>
      <c r="G185" s="17"/>
      <c r="H185" s="17"/>
      <c r="I185" s="18"/>
      <c r="J185" s="15"/>
    </row>
    <row r="186" spans="1:10" ht="15">
      <c r="A186" s="16" t="s">
        <v>130</v>
      </c>
      <c r="B186" s="17" t="s">
        <v>133</v>
      </c>
      <c r="C186" s="17">
        <v>14.38</v>
      </c>
      <c r="D186" s="17">
        <v>19.47</v>
      </c>
      <c r="E186" s="17"/>
      <c r="F186" s="23"/>
      <c r="G186" s="17"/>
      <c r="H186" s="17"/>
      <c r="I186" s="18"/>
      <c r="J186" s="15"/>
    </row>
    <row r="187" spans="1:10" ht="15">
      <c r="A187" s="16" t="s">
        <v>130</v>
      </c>
      <c r="B187" s="17" t="s">
        <v>166</v>
      </c>
      <c r="C187" s="17">
        <v>0</v>
      </c>
      <c r="D187" s="17">
        <v>14.3</v>
      </c>
      <c r="E187" s="17">
        <v>23.2</v>
      </c>
      <c r="F187" s="23"/>
      <c r="G187" s="17"/>
      <c r="H187" s="17"/>
      <c r="I187" s="18"/>
      <c r="J187" s="15"/>
    </row>
    <row r="188" spans="1:10" ht="15">
      <c r="A188" s="16" t="s">
        <v>130</v>
      </c>
      <c r="B188" s="17" t="s">
        <v>183</v>
      </c>
      <c r="C188" s="17">
        <v>0</v>
      </c>
      <c r="D188" s="17">
        <v>61.64</v>
      </c>
      <c r="E188" s="17"/>
      <c r="F188" s="23"/>
      <c r="G188" s="17"/>
      <c r="H188" s="17"/>
      <c r="I188" s="18"/>
      <c r="J188" s="15"/>
    </row>
    <row r="189" spans="1:9" ht="15">
      <c r="A189" s="16" t="s">
        <v>130</v>
      </c>
      <c r="B189" s="17" t="s">
        <v>64</v>
      </c>
      <c r="C189" s="17">
        <v>2.2</v>
      </c>
      <c r="D189" s="17">
        <v>0.74</v>
      </c>
      <c r="E189" s="17"/>
      <c r="F189" s="23"/>
      <c r="G189" s="17"/>
      <c r="H189" s="17"/>
      <c r="I189" s="18"/>
    </row>
    <row r="190" spans="1:9" ht="15">
      <c r="A190" s="16" t="s">
        <v>130</v>
      </c>
      <c r="B190" s="17" t="s">
        <v>66</v>
      </c>
      <c r="C190" s="17">
        <v>247.5</v>
      </c>
      <c r="D190" s="17">
        <v>250</v>
      </c>
      <c r="E190" s="17"/>
      <c r="F190" s="23"/>
      <c r="G190" s="17"/>
      <c r="H190" s="17"/>
      <c r="I190" s="18"/>
    </row>
    <row r="191" spans="1:12" ht="15">
      <c r="A191" s="16"/>
      <c r="B191" s="17"/>
      <c r="C191" s="17"/>
      <c r="D191" s="17"/>
      <c r="E191" s="17"/>
      <c r="F191" s="23">
        <v>800</v>
      </c>
      <c r="G191" s="17">
        <v>800</v>
      </c>
      <c r="H191" s="17">
        <v>800</v>
      </c>
      <c r="I191" s="18" t="s">
        <v>211</v>
      </c>
      <c r="L191" s="15"/>
    </row>
    <row r="192" spans="1:9" ht="15">
      <c r="A192" s="16"/>
      <c r="B192" s="17"/>
      <c r="C192" s="17"/>
      <c r="D192" s="17"/>
      <c r="E192" s="17"/>
      <c r="F192" s="23"/>
      <c r="G192" s="17"/>
      <c r="H192" s="17"/>
      <c r="I192" s="18"/>
    </row>
    <row r="193" spans="1:9" ht="15">
      <c r="A193" s="36"/>
      <c r="B193" s="37"/>
      <c r="C193" s="37">
        <f>SUM(C184:C192)</f>
        <v>319.08</v>
      </c>
      <c r="D193" s="37">
        <f>SUM(D184:D192)</f>
        <v>423.15</v>
      </c>
      <c r="E193" s="37">
        <f>SUM(E184:E192)</f>
        <v>23.2</v>
      </c>
      <c r="F193" s="37">
        <v>1223.15</v>
      </c>
      <c r="G193" s="37">
        <v>1223.15</v>
      </c>
      <c r="H193" s="37">
        <v>1223.15</v>
      </c>
      <c r="I193" s="18"/>
    </row>
    <row r="194" spans="1:9" ht="15">
      <c r="A194" s="38"/>
      <c r="B194" s="39"/>
      <c r="C194" s="39">
        <f aca="true" t="shared" si="14" ref="C194:H194">SUM(C178,C182,C193)</f>
        <v>7566.889999999999</v>
      </c>
      <c r="D194" s="39">
        <f t="shared" si="14"/>
        <v>4494.749999999999</v>
      </c>
      <c r="E194" s="39">
        <f t="shared" si="14"/>
        <v>5663.599999999999</v>
      </c>
      <c r="F194" s="39">
        <f>SUM(F178,F182,F193)</f>
        <v>9530.15</v>
      </c>
      <c r="G194" s="39">
        <f t="shared" si="14"/>
        <v>8795.15</v>
      </c>
      <c r="H194" s="39">
        <f t="shared" si="14"/>
        <v>8795.15</v>
      </c>
      <c r="I194" s="18"/>
    </row>
    <row r="195" spans="1:9" ht="15">
      <c r="A195" s="34">
        <v>12</v>
      </c>
      <c r="B195" s="35" t="s">
        <v>134</v>
      </c>
      <c r="C195" s="35"/>
      <c r="D195" s="35"/>
      <c r="E195" s="35"/>
      <c r="F195" s="35"/>
      <c r="G195" s="35"/>
      <c r="H195" s="35"/>
      <c r="I195" s="18"/>
    </row>
    <row r="196" spans="1:11" ht="15">
      <c r="A196" s="3" t="s">
        <v>38</v>
      </c>
      <c r="B196" s="4" t="s">
        <v>135</v>
      </c>
      <c r="C196" s="4"/>
      <c r="D196" s="17"/>
      <c r="E196" s="17"/>
      <c r="F196" s="23"/>
      <c r="G196" s="4"/>
      <c r="H196" s="4"/>
      <c r="I196" s="18"/>
      <c r="K196" t="s">
        <v>37</v>
      </c>
    </row>
    <row r="197" spans="1:9" ht="15">
      <c r="A197" s="3" t="s">
        <v>38</v>
      </c>
      <c r="B197" s="4" t="s">
        <v>136</v>
      </c>
      <c r="C197" s="4">
        <v>500</v>
      </c>
      <c r="D197" s="17">
        <v>500</v>
      </c>
      <c r="E197" s="17">
        <v>500</v>
      </c>
      <c r="F197" s="23">
        <v>500</v>
      </c>
      <c r="G197" s="4">
        <v>500</v>
      </c>
      <c r="H197" s="4">
        <v>500</v>
      </c>
      <c r="I197" s="18"/>
    </row>
    <row r="198" spans="1:14" s="20" customFormat="1" ht="15">
      <c r="A198" s="36"/>
      <c r="B198" s="37"/>
      <c r="C198" s="37">
        <f>SUM(C197)</f>
        <v>500</v>
      </c>
      <c r="D198" s="37">
        <f>SUM(D197)</f>
        <v>500</v>
      </c>
      <c r="E198" s="37">
        <f>SUM(E197)</f>
        <v>500</v>
      </c>
      <c r="F198" s="37">
        <f>SUM(F197)</f>
        <v>500</v>
      </c>
      <c r="G198" s="37">
        <f>SUM(G197)</f>
        <v>500</v>
      </c>
      <c r="H198" s="37">
        <f>SUM(F197)</f>
        <v>500</v>
      </c>
      <c r="I198" s="18"/>
      <c r="J198" s="15"/>
      <c r="K198" s="15"/>
      <c r="L198" s="15"/>
      <c r="M198" s="15"/>
      <c r="N198" s="15"/>
    </row>
    <row r="199" spans="1:14" s="20" customFormat="1" ht="15">
      <c r="A199" s="16" t="s">
        <v>184</v>
      </c>
      <c r="B199" s="17" t="s">
        <v>186</v>
      </c>
      <c r="C199" s="17" t="s">
        <v>37</v>
      </c>
      <c r="D199" s="17" t="s">
        <v>37</v>
      </c>
      <c r="E199" s="17"/>
      <c r="F199" s="23"/>
      <c r="G199" s="17"/>
      <c r="H199" s="17"/>
      <c r="I199" s="18"/>
      <c r="J199" s="15"/>
      <c r="K199" s="15"/>
      <c r="L199" s="15"/>
      <c r="M199" s="15"/>
      <c r="N199" s="15"/>
    </row>
    <row r="200" spans="1:14" s="20" customFormat="1" ht="15">
      <c r="A200" s="16" t="s">
        <v>118</v>
      </c>
      <c r="B200" s="17" t="s">
        <v>185</v>
      </c>
      <c r="C200" s="17">
        <v>0</v>
      </c>
      <c r="D200" s="17">
        <v>59.84</v>
      </c>
      <c r="E200" s="17">
        <v>0</v>
      </c>
      <c r="F200" s="23">
        <v>150</v>
      </c>
      <c r="G200" s="17">
        <v>150</v>
      </c>
      <c r="H200" s="17">
        <v>150</v>
      </c>
      <c r="I200" s="18"/>
      <c r="J200" s="15"/>
      <c r="K200" s="15"/>
      <c r="L200" s="15"/>
      <c r="M200" s="15"/>
      <c r="N200" s="15"/>
    </row>
    <row r="201" spans="1:14" s="20" customFormat="1" ht="15">
      <c r="A201" s="36"/>
      <c r="B201" s="37"/>
      <c r="C201" s="37"/>
      <c r="D201" s="37">
        <v>59.84</v>
      </c>
      <c r="E201" s="37">
        <f>SUM(E200)</f>
        <v>0</v>
      </c>
      <c r="F201" s="37">
        <f>SUM(F200)</f>
        <v>150</v>
      </c>
      <c r="G201" s="37">
        <f>SUM(G200)</f>
        <v>150</v>
      </c>
      <c r="H201" s="37">
        <f>SUM(H200)</f>
        <v>150</v>
      </c>
      <c r="I201" s="18"/>
      <c r="J201" s="15"/>
      <c r="K201" s="15"/>
      <c r="L201" s="15"/>
      <c r="M201" s="15"/>
      <c r="N201" s="15"/>
    </row>
    <row r="202" spans="1:9" s="15" customFormat="1" ht="15">
      <c r="A202" s="16" t="s">
        <v>137</v>
      </c>
      <c r="B202" s="17" t="s">
        <v>138</v>
      </c>
      <c r="C202" s="17"/>
      <c r="D202" s="17"/>
      <c r="E202" s="17"/>
      <c r="F202" s="23"/>
      <c r="G202" s="17"/>
      <c r="H202" s="17"/>
      <c r="I202" s="18"/>
    </row>
    <row r="203" spans="1:9" s="15" customFormat="1" ht="15">
      <c r="A203" s="16" t="s">
        <v>137</v>
      </c>
      <c r="B203" s="17" t="s">
        <v>181</v>
      </c>
      <c r="C203" s="17">
        <v>0</v>
      </c>
      <c r="D203" s="17">
        <v>0.12</v>
      </c>
      <c r="E203" s="17">
        <v>0</v>
      </c>
      <c r="F203" s="23"/>
      <c r="G203" s="17"/>
      <c r="H203" s="17"/>
      <c r="I203" s="18"/>
    </row>
    <row r="204" spans="1:9" s="15" customFormat="1" ht="15">
      <c r="A204" s="16" t="s">
        <v>137</v>
      </c>
      <c r="B204" s="17" t="s">
        <v>210</v>
      </c>
      <c r="C204" s="17">
        <v>0</v>
      </c>
      <c r="D204" s="17">
        <v>15</v>
      </c>
      <c r="E204" s="17">
        <v>0</v>
      </c>
      <c r="F204" s="23">
        <v>50</v>
      </c>
      <c r="G204" s="17">
        <v>50</v>
      </c>
      <c r="H204" s="17">
        <v>50</v>
      </c>
      <c r="I204" s="18"/>
    </row>
    <row r="205" spans="1:9" ht="15">
      <c r="A205" s="3" t="s">
        <v>137</v>
      </c>
      <c r="B205" s="4" t="s">
        <v>24</v>
      </c>
      <c r="C205" s="4">
        <v>10.66</v>
      </c>
      <c r="D205" s="17">
        <v>0</v>
      </c>
      <c r="E205" s="17">
        <v>0</v>
      </c>
      <c r="F205" s="23">
        <v>0</v>
      </c>
      <c r="G205" s="4">
        <v>0</v>
      </c>
      <c r="H205" s="4">
        <v>0</v>
      </c>
      <c r="I205" s="18"/>
    </row>
    <row r="206" spans="1:9" ht="15">
      <c r="A206" s="3" t="s">
        <v>137</v>
      </c>
      <c r="B206" s="4" t="s">
        <v>139</v>
      </c>
      <c r="C206" s="4">
        <v>208.5</v>
      </c>
      <c r="D206" s="17">
        <v>0</v>
      </c>
      <c r="E206" s="17">
        <v>0</v>
      </c>
      <c r="F206" s="23">
        <v>0</v>
      </c>
      <c r="G206" s="4">
        <v>0</v>
      </c>
      <c r="H206" s="4">
        <v>0</v>
      </c>
      <c r="I206" s="18"/>
    </row>
    <row r="207" spans="1:9" ht="15">
      <c r="A207" s="3" t="s">
        <v>137</v>
      </c>
      <c r="B207" s="4" t="s">
        <v>140</v>
      </c>
      <c r="C207" s="4">
        <v>59.22</v>
      </c>
      <c r="D207" s="17" t="s">
        <v>37</v>
      </c>
      <c r="E207" s="17">
        <v>0</v>
      </c>
      <c r="F207" s="23">
        <v>0</v>
      </c>
      <c r="G207" s="4">
        <v>0</v>
      </c>
      <c r="H207" s="4">
        <v>0</v>
      </c>
      <c r="I207" s="18"/>
    </row>
    <row r="208" spans="1:9" ht="15">
      <c r="A208" s="3" t="s">
        <v>212</v>
      </c>
      <c r="B208" s="4" t="s">
        <v>213</v>
      </c>
      <c r="C208" s="4"/>
      <c r="D208" s="17"/>
      <c r="E208" s="17"/>
      <c r="F208" s="23">
        <v>100</v>
      </c>
      <c r="G208" s="4">
        <v>100</v>
      </c>
      <c r="H208" s="4">
        <v>100</v>
      </c>
      <c r="I208" s="18"/>
    </row>
    <row r="209" spans="1:9" ht="15">
      <c r="A209" s="3" t="s">
        <v>137</v>
      </c>
      <c r="B209" s="4" t="s">
        <v>141</v>
      </c>
      <c r="C209" s="4">
        <v>21.25</v>
      </c>
      <c r="D209" s="17">
        <v>0</v>
      </c>
      <c r="E209" s="17">
        <v>0</v>
      </c>
      <c r="F209" s="23">
        <v>0</v>
      </c>
      <c r="G209" s="4">
        <v>0</v>
      </c>
      <c r="H209" s="4">
        <v>0</v>
      </c>
      <c r="I209" s="18"/>
    </row>
    <row r="210" spans="1:14" s="20" customFormat="1" ht="15">
      <c r="A210" s="36"/>
      <c r="B210" s="37"/>
      <c r="C210" s="37">
        <f>SUM(C205:C209)</f>
        <v>299.63</v>
      </c>
      <c r="D210" s="37">
        <f>SUM(D202:D209)</f>
        <v>15.12</v>
      </c>
      <c r="E210" s="37">
        <f>SUM(E205:E209)</f>
        <v>0</v>
      </c>
      <c r="F210" s="37">
        <f>SUM(F202:F209)</f>
        <v>150</v>
      </c>
      <c r="G210" s="37">
        <f>SUM(G203:G209)</f>
        <v>150</v>
      </c>
      <c r="H210" s="37">
        <f>SUM(H203:H209)</f>
        <v>150</v>
      </c>
      <c r="I210" s="18"/>
      <c r="J210" s="15"/>
      <c r="K210" s="15"/>
      <c r="L210" s="15"/>
      <c r="M210" s="15"/>
      <c r="N210" s="15"/>
    </row>
    <row r="211" spans="1:14" s="20" customFormat="1" ht="15">
      <c r="A211" s="38"/>
      <c r="B211" s="39"/>
      <c r="C211" s="39">
        <f>SUM(C198,C210)</f>
        <v>799.63</v>
      </c>
      <c r="D211" s="39">
        <f>SUM(D197,D201,D210)</f>
        <v>574.96</v>
      </c>
      <c r="E211" s="39">
        <f>SUM(E198,E210)</f>
        <v>500</v>
      </c>
      <c r="F211" s="39">
        <f>SUM(F198,F201,F210)</f>
        <v>800</v>
      </c>
      <c r="G211" s="39">
        <f>SUM(G198,G201,G210)</f>
        <v>800</v>
      </c>
      <c r="H211" s="39">
        <f>SUM(H198,H201,H210)</f>
        <v>800</v>
      </c>
      <c r="I211" s="18"/>
      <c r="J211" s="15"/>
      <c r="K211" s="15"/>
      <c r="L211" s="15"/>
      <c r="M211" s="15"/>
      <c r="N211" s="15"/>
    </row>
    <row r="212" spans="1:14" s="20" customFormat="1" ht="15">
      <c r="A212" s="34">
        <v>13</v>
      </c>
      <c r="B212" s="35" t="s">
        <v>142</v>
      </c>
      <c r="C212" s="35"/>
      <c r="D212" s="35"/>
      <c r="E212" s="35"/>
      <c r="F212" s="35"/>
      <c r="G212" s="35"/>
      <c r="H212" s="35"/>
      <c r="I212" s="18"/>
      <c r="J212" s="15"/>
      <c r="K212" s="15"/>
      <c r="L212" s="15"/>
      <c r="M212" s="15"/>
      <c r="N212" s="15"/>
    </row>
    <row r="213" spans="1:14" s="20" customFormat="1" ht="15">
      <c r="A213" s="16" t="s">
        <v>143</v>
      </c>
      <c r="B213" s="17" t="s">
        <v>144</v>
      </c>
      <c r="C213" s="17"/>
      <c r="D213" s="17"/>
      <c r="E213" s="17"/>
      <c r="F213" s="23"/>
      <c r="G213" s="17"/>
      <c r="H213" s="17"/>
      <c r="I213" s="18"/>
      <c r="J213" s="15"/>
      <c r="K213" s="15"/>
      <c r="L213" s="15"/>
      <c r="M213" s="15"/>
      <c r="N213" s="15"/>
    </row>
    <row r="214" spans="1:14" s="20" customFormat="1" ht="15">
      <c r="A214" s="16" t="s">
        <v>143</v>
      </c>
      <c r="B214" s="17" t="s">
        <v>60</v>
      </c>
      <c r="C214" s="17">
        <v>29019.55</v>
      </c>
      <c r="D214" s="17">
        <v>19574.49</v>
      </c>
      <c r="E214" s="17">
        <v>12972.76</v>
      </c>
      <c r="F214" s="23">
        <v>36000</v>
      </c>
      <c r="G214" s="17">
        <v>36000</v>
      </c>
      <c r="H214" s="17">
        <v>36000</v>
      </c>
      <c r="I214" s="18"/>
      <c r="J214" s="15"/>
      <c r="K214" s="15"/>
      <c r="L214" s="15"/>
      <c r="M214" s="15"/>
      <c r="N214" s="15"/>
    </row>
    <row r="215" spans="1:9" ht="15">
      <c r="A215" s="3" t="s">
        <v>143</v>
      </c>
      <c r="B215" s="4" t="s">
        <v>39</v>
      </c>
      <c r="C215" s="4">
        <v>1794.87</v>
      </c>
      <c r="D215" s="17">
        <v>1737.99</v>
      </c>
      <c r="E215" s="17">
        <v>1182.16</v>
      </c>
      <c r="F215" s="23">
        <v>0</v>
      </c>
      <c r="G215" s="4">
        <v>0</v>
      </c>
      <c r="H215" s="4">
        <v>0</v>
      </c>
      <c r="I215" s="18"/>
    </row>
    <row r="216" spans="1:9" ht="15">
      <c r="A216" s="3" t="s">
        <v>143</v>
      </c>
      <c r="B216" s="4" t="s">
        <v>40</v>
      </c>
      <c r="C216" s="4">
        <v>0</v>
      </c>
      <c r="D216" s="17">
        <v>900</v>
      </c>
      <c r="E216" s="17">
        <v>0</v>
      </c>
      <c r="F216" s="23">
        <v>0</v>
      </c>
      <c r="G216" s="4">
        <v>0</v>
      </c>
      <c r="H216" s="4">
        <v>0</v>
      </c>
      <c r="I216" s="18"/>
    </row>
    <row r="217" spans="1:9" ht="15">
      <c r="A217" s="3" t="s">
        <v>143</v>
      </c>
      <c r="B217" s="4" t="s">
        <v>41</v>
      </c>
      <c r="C217" s="4">
        <v>1976.93</v>
      </c>
      <c r="D217" s="17">
        <v>1258.6</v>
      </c>
      <c r="E217" s="17">
        <v>815.46</v>
      </c>
      <c r="F217" s="23">
        <v>3600</v>
      </c>
      <c r="G217" s="4">
        <v>3600</v>
      </c>
      <c r="H217" s="4">
        <v>3600</v>
      </c>
      <c r="I217" s="11"/>
    </row>
    <row r="218" spans="1:9" ht="15">
      <c r="A218" s="3" t="s">
        <v>143</v>
      </c>
      <c r="B218" s="4" t="s">
        <v>145</v>
      </c>
      <c r="C218" s="4">
        <v>1090.44</v>
      </c>
      <c r="D218" s="17">
        <v>976.4</v>
      </c>
      <c r="E218" s="17">
        <v>600</v>
      </c>
      <c r="F218" s="23">
        <v>0</v>
      </c>
      <c r="G218" s="4"/>
      <c r="H218" s="4"/>
      <c r="I218" s="11"/>
    </row>
    <row r="219" spans="1:9" ht="15">
      <c r="A219" s="3" t="s">
        <v>143</v>
      </c>
      <c r="B219" s="4" t="s">
        <v>42</v>
      </c>
      <c r="C219" s="4">
        <v>345.58</v>
      </c>
      <c r="D219" s="17">
        <v>307.64</v>
      </c>
      <c r="E219" s="17">
        <v>198.12</v>
      </c>
      <c r="F219" s="23">
        <v>510</v>
      </c>
      <c r="G219" s="4">
        <v>510</v>
      </c>
      <c r="H219" s="4">
        <v>510</v>
      </c>
      <c r="I219" s="11"/>
    </row>
    <row r="220" spans="1:9" ht="15">
      <c r="A220" s="3" t="s">
        <v>143</v>
      </c>
      <c r="B220" s="4" t="s">
        <v>43</v>
      </c>
      <c r="C220" s="4">
        <v>4277.95</v>
      </c>
      <c r="D220" s="17">
        <v>3129.01</v>
      </c>
      <c r="E220" s="17">
        <v>1981.65</v>
      </c>
      <c r="F220" s="23">
        <v>5100</v>
      </c>
      <c r="G220" s="4">
        <v>5100</v>
      </c>
      <c r="H220" s="4">
        <v>5100</v>
      </c>
      <c r="I220" s="11"/>
    </row>
    <row r="221" spans="1:9" ht="15">
      <c r="A221" s="3" t="s">
        <v>143</v>
      </c>
      <c r="B221" s="4" t="s">
        <v>30</v>
      </c>
      <c r="C221" s="4">
        <v>242.18</v>
      </c>
      <c r="D221" s="17">
        <v>174.58</v>
      </c>
      <c r="E221" s="17">
        <v>113.14</v>
      </c>
      <c r="F221" s="23">
        <v>290</v>
      </c>
      <c r="G221" s="4">
        <v>290</v>
      </c>
      <c r="H221" s="4">
        <v>290</v>
      </c>
      <c r="I221" s="11"/>
    </row>
    <row r="222" spans="1:9" ht="15">
      <c r="A222" s="3" t="s">
        <v>143</v>
      </c>
      <c r="B222" s="4" t="s">
        <v>44</v>
      </c>
      <c r="C222" s="4">
        <v>866.27</v>
      </c>
      <c r="D222" s="17">
        <v>323.37</v>
      </c>
      <c r="E222" s="17">
        <v>231.59</v>
      </c>
      <c r="F222" s="23">
        <v>1080</v>
      </c>
      <c r="G222" s="4">
        <v>1080</v>
      </c>
      <c r="H222" s="4">
        <v>1080</v>
      </c>
      <c r="I222" s="11"/>
    </row>
    <row r="223" spans="1:9" ht="15">
      <c r="A223" s="3" t="s">
        <v>143</v>
      </c>
      <c r="B223" s="4" t="s">
        <v>45</v>
      </c>
      <c r="C223" s="4">
        <v>355.51</v>
      </c>
      <c r="D223" s="17">
        <v>166.13</v>
      </c>
      <c r="E223" s="17">
        <v>77.19</v>
      </c>
      <c r="F223" s="23">
        <v>360</v>
      </c>
      <c r="G223" s="4">
        <v>360</v>
      </c>
      <c r="H223" s="4">
        <v>360</v>
      </c>
      <c r="I223" s="11"/>
    </row>
    <row r="224" spans="1:9" ht="15">
      <c r="A224" s="3" t="s">
        <v>143</v>
      </c>
      <c r="B224" s="4" t="s">
        <v>46</v>
      </c>
      <c r="C224" s="4">
        <v>1449.82</v>
      </c>
      <c r="D224" s="17">
        <v>1061.4</v>
      </c>
      <c r="E224" s="17">
        <v>672.19</v>
      </c>
      <c r="F224" s="23">
        <v>1750</v>
      </c>
      <c r="G224" s="4">
        <v>1750</v>
      </c>
      <c r="H224" s="4">
        <v>1750</v>
      </c>
      <c r="I224" s="11"/>
    </row>
    <row r="225" spans="1:9" ht="15">
      <c r="A225" s="3" t="s">
        <v>143</v>
      </c>
      <c r="B225" s="4" t="s">
        <v>24</v>
      </c>
      <c r="C225" s="4">
        <v>1119.65</v>
      </c>
      <c r="D225" s="17">
        <v>485.36</v>
      </c>
      <c r="E225" s="17">
        <v>283.12</v>
      </c>
      <c r="F225" s="23">
        <v>1000</v>
      </c>
      <c r="G225" s="4">
        <v>1000</v>
      </c>
      <c r="H225" s="4">
        <v>1000</v>
      </c>
      <c r="I225" s="11"/>
    </row>
    <row r="226" spans="1:9" ht="15">
      <c r="A226" s="3" t="s">
        <v>143</v>
      </c>
      <c r="B226" s="4" t="s">
        <v>37</v>
      </c>
      <c r="C226" s="4" t="s">
        <v>37</v>
      </c>
      <c r="D226" s="17"/>
      <c r="E226" s="17"/>
      <c r="F226" s="23"/>
      <c r="G226" s="4"/>
      <c r="H226" s="4"/>
      <c r="I226" s="11"/>
    </row>
    <row r="227" spans="1:9" ht="15">
      <c r="A227" s="3" t="s">
        <v>143</v>
      </c>
      <c r="B227" s="4" t="s">
        <v>37</v>
      </c>
      <c r="C227" s="4" t="s">
        <v>37</v>
      </c>
      <c r="D227" s="17"/>
      <c r="E227" s="17"/>
      <c r="F227" s="23"/>
      <c r="G227" s="4"/>
      <c r="H227" s="4"/>
      <c r="I227" s="11"/>
    </row>
    <row r="228" spans="1:9" ht="15">
      <c r="A228" s="3" t="s">
        <v>143</v>
      </c>
      <c r="B228" s="4" t="s">
        <v>47</v>
      </c>
      <c r="C228" s="4">
        <v>1522.47</v>
      </c>
      <c r="D228" s="17">
        <v>1237.84</v>
      </c>
      <c r="E228" s="17">
        <v>885.19</v>
      </c>
      <c r="F228" s="23">
        <v>1200</v>
      </c>
      <c r="G228" s="4">
        <v>1200</v>
      </c>
      <c r="H228" s="4">
        <v>1200</v>
      </c>
      <c r="I228" s="11"/>
    </row>
    <row r="229" spans="1:9" ht="15">
      <c r="A229" s="3" t="s">
        <v>143</v>
      </c>
      <c r="B229" s="4" t="s">
        <v>187</v>
      </c>
      <c r="C229" s="4">
        <v>0</v>
      </c>
      <c r="D229" s="17">
        <v>63.59</v>
      </c>
      <c r="E229" s="17">
        <v>0</v>
      </c>
      <c r="F229" s="23">
        <v>0</v>
      </c>
      <c r="G229" s="4">
        <v>0</v>
      </c>
      <c r="H229" s="4">
        <v>0</v>
      </c>
      <c r="I229" s="11"/>
    </row>
    <row r="230" spans="1:9" ht="15">
      <c r="A230" s="3" t="s">
        <v>143</v>
      </c>
      <c r="B230" s="4" t="s">
        <v>198</v>
      </c>
      <c r="C230" s="4">
        <v>0</v>
      </c>
      <c r="D230" s="17">
        <v>0</v>
      </c>
      <c r="E230" s="17">
        <v>120</v>
      </c>
      <c r="F230" s="23">
        <v>0</v>
      </c>
      <c r="G230" s="4">
        <v>0</v>
      </c>
      <c r="H230" s="4">
        <v>0</v>
      </c>
      <c r="I230" s="11"/>
    </row>
    <row r="231" spans="1:9" ht="15">
      <c r="A231" s="3" t="s">
        <v>143</v>
      </c>
      <c r="B231" s="4" t="s">
        <v>14</v>
      </c>
      <c r="C231" s="4">
        <v>316.76</v>
      </c>
      <c r="D231" s="17">
        <v>435.56</v>
      </c>
      <c r="E231" s="17">
        <v>210.97</v>
      </c>
      <c r="F231" s="23">
        <v>500</v>
      </c>
      <c r="G231" s="4">
        <v>500</v>
      </c>
      <c r="H231" s="4">
        <v>500</v>
      </c>
      <c r="I231" s="11"/>
    </row>
    <row r="232" spans="1:9" ht="15">
      <c r="A232" s="3" t="s">
        <v>143</v>
      </c>
      <c r="B232" s="4" t="s">
        <v>31</v>
      </c>
      <c r="C232" s="4">
        <v>9.15</v>
      </c>
      <c r="D232" s="17">
        <v>0</v>
      </c>
      <c r="E232" s="17">
        <v>0</v>
      </c>
      <c r="F232" s="23">
        <v>0</v>
      </c>
      <c r="G232" s="4">
        <v>0</v>
      </c>
      <c r="H232" s="4">
        <v>0</v>
      </c>
      <c r="I232" s="11"/>
    </row>
    <row r="233" spans="1:9" ht="15">
      <c r="A233" s="3" t="s">
        <v>143</v>
      </c>
      <c r="B233" s="4" t="s">
        <v>48</v>
      </c>
      <c r="C233" s="4">
        <v>318.42</v>
      </c>
      <c r="D233" s="17">
        <v>272</v>
      </c>
      <c r="E233" s="17">
        <v>0</v>
      </c>
      <c r="F233" s="23">
        <v>500</v>
      </c>
      <c r="G233" s="4">
        <v>500</v>
      </c>
      <c r="H233" s="4">
        <v>500</v>
      </c>
      <c r="I233" s="11"/>
    </row>
    <row r="234" spans="1:9" ht="15">
      <c r="A234" s="3" t="s">
        <v>143</v>
      </c>
      <c r="B234" s="4" t="s">
        <v>49</v>
      </c>
      <c r="C234" s="4">
        <v>119.25</v>
      </c>
      <c r="D234" s="17">
        <v>0</v>
      </c>
      <c r="E234" s="17">
        <v>0</v>
      </c>
      <c r="F234" s="23">
        <v>100</v>
      </c>
      <c r="G234" s="4">
        <v>100</v>
      </c>
      <c r="H234" s="4">
        <v>100</v>
      </c>
      <c r="I234" s="11"/>
    </row>
    <row r="235" spans="1:9" ht="15">
      <c r="A235" s="3" t="s">
        <v>143</v>
      </c>
      <c r="B235" s="4" t="s">
        <v>201</v>
      </c>
      <c r="C235" s="4">
        <v>0</v>
      </c>
      <c r="D235" s="17">
        <v>70.84</v>
      </c>
      <c r="E235" s="17">
        <v>281.33</v>
      </c>
      <c r="F235" s="23">
        <v>200</v>
      </c>
      <c r="G235" s="4">
        <v>200</v>
      </c>
      <c r="H235" s="4">
        <v>200</v>
      </c>
      <c r="I235" s="11"/>
    </row>
    <row r="236" spans="1:9" ht="15">
      <c r="A236" s="3" t="s">
        <v>143</v>
      </c>
      <c r="B236" s="4" t="s">
        <v>146</v>
      </c>
      <c r="C236" s="4">
        <v>0</v>
      </c>
      <c r="D236" s="17">
        <v>1334.65</v>
      </c>
      <c r="E236" s="17">
        <v>2650</v>
      </c>
      <c r="F236" s="23">
        <v>2500</v>
      </c>
      <c r="G236" s="4">
        <v>1700</v>
      </c>
      <c r="H236" s="4">
        <v>1700</v>
      </c>
      <c r="I236" s="11"/>
    </row>
    <row r="237" spans="1:9" ht="15">
      <c r="A237" s="3" t="s">
        <v>143</v>
      </c>
      <c r="B237" s="4" t="s">
        <v>188</v>
      </c>
      <c r="C237" s="4">
        <v>0</v>
      </c>
      <c r="D237" s="17">
        <v>5245.77</v>
      </c>
      <c r="E237" s="17">
        <v>0</v>
      </c>
      <c r="F237" s="23">
        <v>0</v>
      </c>
      <c r="G237" s="4">
        <v>0</v>
      </c>
      <c r="H237" s="4">
        <v>0</v>
      </c>
      <c r="I237" s="11"/>
    </row>
    <row r="238" spans="1:9" ht="15">
      <c r="A238" s="3" t="s">
        <v>143</v>
      </c>
      <c r="B238" s="4" t="s">
        <v>199</v>
      </c>
      <c r="C238" s="4">
        <v>0</v>
      </c>
      <c r="D238" s="17">
        <v>0</v>
      </c>
      <c r="E238" s="17">
        <v>154.08</v>
      </c>
      <c r="F238" s="23">
        <v>50</v>
      </c>
      <c r="G238" s="4">
        <v>50</v>
      </c>
      <c r="H238" s="4">
        <v>50</v>
      </c>
      <c r="I238" s="11"/>
    </row>
    <row r="239" spans="1:9" ht="15">
      <c r="A239" s="3" t="s">
        <v>143</v>
      </c>
      <c r="B239" s="4" t="s">
        <v>189</v>
      </c>
      <c r="C239" s="4">
        <v>0</v>
      </c>
      <c r="D239" s="17">
        <v>16.22</v>
      </c>
      <c r="E239" s="17">
        <v>16.21</v>
      </c>
      <c r="F239" s="23">
        <v>20</v>
      </c>
      <c r="G239" s="4">
        <v>18</v>
      </c>
      <c r="H239" s="4">
        <v>20</v>
      </c>
      <c r="I239" s="11"/>
    </row>
    <row r="240" spans="1:9" ht="15">
      <c r="A240" s="3" t="s">
        <v>143</v>
      </c>
      <c r="B240" s="4" t="s">
        <v>147</v>
      </c>
      <c r="C240" s="4">
        <v>581.19</v>
      </c>
      <c r="D240" s="17">
        <v>394.89</v>
      </c>
      <c r="E240" s="17">
        <v>255.41</v>
      </c>
      <c r="F240" s="23">
        <v>300.94</v>
      </c>
      <c r="G240" s="4">
        <v>300</v>
      </c>
      <c r="H240" s="4">
        <v>300</v>
      </c>
      <c r="I240" s="11"/>
    </row>
    <row r="241" spans="1:9" ht="15">
      <c r="A241" s="3" t="s">
        <v>143</v>
      </c>
      <c r="B241" s="4" t="s">
        <v>50</v>
      </c>
      <c r="C241" s="4">
        <v>1265.08</v>
      </c>
      <c r="D241" s="17">
        <v>1228.12</v>
      </c>
      <c r="E241" s="17">
        <v>730.92</v>
      </c>
      <c r="F241" s="23">
        <v>1300</v>
      </c>
      <c r="G241" s="4">
        <v>1300</v>
      </c>
      <c r="H241" s="4">
        <v>1300</v>
      </c>
      <c r="I241" s="11"/>
    </row>
    <row r="242" spans="1:9" ht="15">
      <c r="A242" s="3" t="s">
        <v>143</v>
      </c>
      <c r="B242" s="4" t="s">
        <v>22</v>
      </c>
      <c r="C242" s="4">
        <v>865.18</v>
      </c>
      <c r="D242" s="17">
        <v>885.65</v>
      </c>
      <c r="E242" s="17">
        <v>911</v>
      </c>
      <c r="F242" s="23">
        <v>911</v>
      </c>
      <c r="G242" s="4">
        <v>911</v>
      </c>
      <c r="H242" s="4">
        <v>911</v>
      </c>
      <c r="I242" s="11"/>
    </row>
    <row r="243" spans="1:9" ht="15">
      <c r="A243" s="3" t="s">
        <v>143</v>
      </c>
      <c r="B243" s="4" t="s">
        <v>51</v>
      </c>
      <c r="C243" s="4">
        <v>156.7</v>
      </c>
      <c r="D243" s="17">
        <v>186.19</v>
      </c>
      <c r="E243" s="17">
        <v>89.88</v>
      </c>
      <c r="F243" s="23">
        <v>190</v>
      </c>
      <c r="G243" s="4">
        <v>190</v>
      </c>
      <c r="H243" s="4">
        <v>190</v>
      </c>
      <c r="I243" s="11"/>
    </row>
    <row r="244" spans="1:9" ht="15">
      <c r="A244" s="3" t="s">
        <v>143</v>
      </c>
      <c r="B244" s="4" t="s">
        <v>52</v>
      </c>
      <c r="C244" s="4">
        <v>15</v>
      </c>
      <c r="D244" s="17">
        <v>16</v>
      </c>
      <c r="E244" s="17">
        <v>25</v>
      </c>
      <c r="F244" s="23">
        <v>50</v>
      </c>
      <c r="G244" s="4">
        <v>50</v>
      </c>
      <c r="H244" s="4">
        <v>50</v>
      </c>
      <c r="I244" s="11"/>
    </row>
    <row r="245" spans="1:9" ht="15">
      <c r="A245" s="3" t="s">
        <v>143</v>
      </c>
      <c r="B245" s="4" t="s">
        <v>148</v>
      </c>
      <c r="C245" s="4">
        <v>52.8</v>
      </c>
      <c r="D245" s="17">
        <v>0</v>
      </c>
      <c r="E245" s="17">
        <v>0</v>
      </c>
      <c r="F245" s="23">
        <v>0</v>
      </c>
      <c r="G245" s="4">
        <v>0</v>
      </c>
      <c r="H245" s="4">
        <v>0</v>
      </c>
      <c r="I245" s="11"/>
    </row>
    <row r="246" spans="1:9" ht="15">
      <c r="A246" s="3" t="s">
        <v>143</v>
      </c>
      <c r="B246" s="4" t="s">
        <v>53</v>
      </c>
      <c r="C246" s="4">
        <v>7985</v>
      </c>
      <c r="D246" s="17">
        <v>0</v>
      </c>
      <c r="E246" s="17">
        <v>0</v>
      </c>
      <c r="F246" s="23">
        <v>0</v>
      </c>
      <c r="G246" s="4">
        <v>0</v>
      </c>
      <c r="H246" s="4">
        <v>0</v>
      </c>
      <c r="I246" s="11"/>
    </row>
    <row r="247" spans="1:9" ht="15">
      <c r="A247" s="3" t="s">
        <v>143</v>
      </c>
      <c r="B247" s="4" t="s">
        <v>55</v>
      </c>
      <c r="C247" s="4">
        <v>0</v>
      </c>
      <c r="D247" s="17">
        <v>0</v>
      </c>
      <c r="E247" s="17">
        <v>125.17</v>
      </c>
      <c r="F247" s="23">
        <v>0</v>
      </c>
      <c r="G247" s="4">
        <v>0</v>
      </c>
      <c r="H247" s="4">
        <v>0</v>
      </c>
      <c r="I247" s="11"/>
    </row>
    <row r="248" spans="1:9" ht="15">
      <c r="A248" s="3" t="s">
        <v>143</v>
      </c>
      <c r="B248" s="4" t="s">
        <v>56</v>
      </c>
      <c r="C248" s="4">
        <v>0</v>
      </c>
      <c r="D248" s="17">
        <v>0</v>
      </c>
      <c r="E248" s="17">
        <v>0</v>
      </c>
      <c r="F248" s="23">
        <v>0</v>
      </c>
      <c r="G248" s="4">
        <v>0</v>
      </c>
      <c r="H248" s="4">
        <v>0</v>
      </c>
      <c r="I248" s="11"/>
    </row>
    <row r="249" spans="1:9" ht="15">
      <c r="A249" s="3" t="s">
        <v>143</v>
      </c>
      <c r="B249" s="4" t="s">
        <v>200</v>
      </c>
      <c r="C249" s="4">
        <v>0</v>
      </c>
      <c r="D249" s="17">
        <v>0</v>
      </c>
      <c r="E249" s="29">
        <v>175771.14</v>
      </c>
      <c r="F249" s="23">
        <v>0</v>
      </c>
      <c r="G249" s="4">
        <v>0</v>
      </c>
      <c r="H249" s="4">
        <v>0</v>
      </c>
      <c r="I249" s="11"/>
    </row>
    <row r="250" spans="1:9" ht="15">
      <c r="A250" s="3" t="s">
        <v>143</v>
      </c>
      <c r="B250" s="4"/>
      <c r="C250" s="4">
        <v>0</v>
      </c>
      <c r="D250" s="17">
        <v>0</v>
      </c>
      <c r="E250" s="17">
        <v>0</v>
      </c>
      <c r="F250" s="23">
        <v>0</v>
      </c>
      <c r="G250" s="4">
        <v>0</v>
      </c>
      <c r="H250" s="4">
        <v>0</v>
      </c>
      <c r="I250" s="11"/>
    </row>
    <row r="251" spans="1:9" ht="15">
      <c r="A251" s="36"/>
      <c r="B251" s="37"/>
      <c r="C251" s="37">
        <f aca="true" t="shared" si="15" ref="C251:H251">SUM(C214:C250)</f>
        <v>55745.75000000001</v>
      </c>
      <c r="D251" s="37">
        <f t="shared" si="15"/>
        <v>41482.29000000002</v>
      </c>
      <c r="E251" s="44">
        <f t="shared" si="15"/>
        <v>201353.68000000002</v>
      </c>
      <c r="F251" s="37">
        <f t="shared" si="15"/>
        <v>57511.94</v>
      </c>
      <c r="G251" s="37">
        <f t="shared" si="15"/>
        <v>56709</v>
      </c>
      <c r="H251" s="37">
        <f t="shared" si="15"/>
        <v>56711</v>
      </c>
      <c r="I251" s="11"/>
    </row>
    <row r="252" spans="1:9" ht="15">
      <c r="A252" s="3" t="s">
        <v>149</v>
      </c>
      <c r="B252" s="4" t="s">
        <v>150</v>
      </c>
      <c r="C252" s="4"/>
      <c r="D252" s="17"/>
      <c r="E252" s="17"/>
      <c r="F252" s="23"/>
      <c r="G252" s="4"/>
      <c r="H252" s="4"/>
      <c r="I252" s="18"/>
    </row>
    <row r="253" spans="1:9" ht="15">
      <c r="A253" s="3" t="s">
        <v>149</v>
      </c>
      <c r="B253" s="4" t="s">
        <v>151</v>
      </c>
      <c r="C253" s="4">
        <v>1674.25</v>
      </c>
      <c r="D253" s="17">
        <v>1613.16</v>
      </c>
      <c r="E253" s="17">
        <v>2281.27</v>
      </c>
      <c r="F253" s="23">
        <v>2000</v>
      </c>
      <c r="G253" s="4">
        <v>1500</v>
      </c>
      <c r="H253" s="4">
        <v>1500</v>
      </c>
      <c r="I253" s="18"/>
    </row>
    <row r="254" spans="1:9" ht="15">
      <c r="A254" s="3" t="s">
        <v>149</v>
      </c>
      <c r="B254" s="4" t="s">
        <v>152</v>
      </c>
      <c r="C254" s="4">
        <v>66.37</v>
      </c>
      <c r="D254" s="17">
        <v>60.84</v>
      </c>
      <c r="E254" s="17">
        <v>55.3</v>
      </c>
      <c r="F254" s="23">
        <v>50</v>
      </c>
      <c r="G254" s="4">
        <v>50</v>
      </c>
      <c r="H254" s="4">
        <v>50</v>
      </c>
      <c r="I254" s="18"/>
    </row>
    <row r="255" spans="1:9" ht="15">
      <c r="A255" s="3" t="s">
        <v>149</v>
      </c>
      <c r="B255" s="4" t="s">
        <v>153</v>
      </c>
      <c r="C255" s="4">
        <v>5536.8</v>
      </c>
      <c r="D255" s="17">
        <v>5536.8</v>
      </c>
      <c r="E255" s="17">
        <v>3691.2</v>
      </c>
      <c r="F255" s="23">
        <v>5536.8</v>
      </c>
      <c r="G255" s="4">
        <v>5536.8</v>
      </c>
      <c r="H255" s="4">
        <v>5536.8</v>
      </c>
      <c r="I255" s="18"/>
    </row>
    <row r="256" spans="1:9" ht="15">
      <c r="A256" s="36"/>
      <c r="B256" s="37"/>
      <c r="C256" s="37">
        <f aca="true" t="shared" si="16" ref="C256:H256">SUM(C253:C255)</f>
        <v>7277.42</v>
      </c>
      <c r="D256" s="37">
        <f t="shared" si="16"/>
        <v>7210.8</v>
      </c>
      <c r="E256" s="37">
        <f t="shared" si="16"/>
        <v>6027.77</v>
      </c>
      <c r="F256" s="37">
        <f t="shared" si="16"/>
        <v>7586.8</v>
      </c>
      <c r="G256" s="37">
        <f t="shared" si="16"/>
        <v>7086.8</v>
      </c>
      <c r="H256" s="37">
        <f t="shared" si="16"/>
        <v>7086.8</v>
      </c>
      <c r="I256" s="18"/>
    </row>
    <row r="257" spans="1:9" ht="15">
      <c r="A257" s="38"/>
      <c r="B257" s="39"/>
      <c r="C257" s="39">
        <f>SUM(C256,C251)</f>
        <v>63023.170000000006</v>
      </c>
      <c r="D257" s="39">
        <f>SUM(D256,D251)</f>
        <v>48693.090000000026</v>
      </c>
      <c r="E257" s="39">
        <f>SUM(E251,E256)</f>
        <v>207381.45</v>
      </c>
      <c r="F257" s="40">
        <f>SUM(F256+F251)</f>
        <v>65098.740000000005</v>
      </c>
      <c r="G257" s="39">
        <f>SUM(G256+G251)</f>
        <v>63795.8</v>
      </c>
      <c r="H257" s="39">
        <f>SUM(H256+H251)</f>
        <v>63797.8</v>
      </c>
      <c r="I257" s="18"/>
    </row>
    <row r="258" spans="1:9" ht="15">
      <c r="A258" s="46"/>
      <c r="B258" s="47" t="s">
        <v>54</v>
      </c>
      <c r="C258" s="48">
        <f>SUM(C9,C17,C36,C79,C87,C104,C111,C120,C131,C164,C194,C211,C257)</f>
        <v>215524.77</v>
      </c>
      <c r="D258" s="49">
        <f>SUM(D9,D17,D36,D79,D87,D104,D111,D120,D131,D164,D194,D211,D257)</f>
        <v>325307.80000000005</v>
      </c>
      <c r="E258" s="49">
        <f>SUM(E9,E17,E36,E79,E87,E104,E111,E120,E131,E164,E194,E211,E257)</f>
        <v>359797.23</v>
      </c>
      <c r="F258" s="49">
        <f>SUM(F9,F17,F36,F79,F87,F104,F111,F120,F131,F164,F194,F211,F257)</f>
        <v>155609.91999999998</v>
      </c>
      <c r="G258" s="48">
        <f>SUM(G9,G17,G36,G78,G87,G104,G111,G120,G131,G164,G194,G211,G257)</f>
        <v>143656.95</v>
      </c>
      <c r="H258" s="48">
        <v>143419</v>
      </c>
      <c r="I258" s="18"/>
    </row>
    <row r="259" ht="15">
      <c r="I259" s="18"/>
    </row>
    <row r="260" ht="15">
      <c r="I260" s="15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OU Naháč</cp:lastModifiedBy>
  <cp:lastPrinted>2012-11-26T08:12:12Z</cp:lastPrinted>
  <dcterms:created xsi:type="dcterms:W3CDTF">2006-11-28T10:32:46Z</dcterms:created>
  <dcterms:modified xsi:type="dcterms:W3CDTF">2012-12-03T14:56:39Z</dcterms:modified>
  <cp:category/>
  <cp:version/>
  <cp:contentType/>
  <cp:contentStatus/>
</cp:coreProperties>
</file>